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e25ca728707547a4/藝術會/202601 - 繪畫/Application Form/"/>
    </mc:Choice>
  </mc:AlternateContent>
  <xr:revisionPtr revIDLastSave="208" documentId="8_{EFBD634E-E26D-4C30-B5D3-948FBDBF586B}" xr6:coauthVersionLast="47" xr6:coauthVersionMax="47" xr10:uidLastSave="{884607E7-0B49-4C65-B630-841148C11D9C}"/>
  <workbookProtection workbookAlgorithmName="SHA-512" workbookHashValue="asvw1P4/yOPCKs+ZYZTCXO1cD3CISGRoLBGy5SBP5UOx3e8mytO0PCheVC2PMJG+Kx8GKbup3hkP8dbCn9qABw==" workbookSaltValue="gTOqXeu+tXyH25s846RReA==" workbookSpinCount="100000" lockStructure="1"/>
  <bookViews>
    <workbookView xWindow="-120" yWindow="-120" windowWidth="29040" windowHeight="15720" activeTab="1" xr2:uid="{00000000-000D-0000-FFFF-FFFF00000000}"/>
  </bookViews>
  <sheets>
    <sheet name="參加者資料" sheetId="1" r:id="rId1"/>
    <sheet name="重要 - 團體報名章程" sheetId="3" r:id="rId2"/>
    <sheet name="組別" sheetId="2" state="hidden" r:id="rId3"/>
  </sheets>
  <definedNames>
    <definedName name="_1._報名費用__團體替超過5位或以上小朋友報名_每份作品參賽費用為_140。_團體替2_4位小朋友報名_每份作品參賽費用為_150。_2._展覽費用__本屆所有作品均可自由報名參加2022年10_11月期間舉行的雙年畫展暨童夢嘉年華_展出上次_2021年下半年度比賽_及本次_2022年上半年度比賽_參賽作品__現時連同比賽報名可享超級早報名優惠_每份畫作參展費用__180__原價___250___超級早報名優惠截止日期為2022年4月14日__3._必須按此閱讀其他章程細則_按此__或在本檔案分頁中選" localSheetId="1">參加者資料!$G$3</definedName>
    <definedName name="_xlnm.Print_Area" localSheetId="0">參加者資料!$A:$J</definedName>
    <definedName name="_xlnm.Print_Titles" localSheetId="0">參加者資料!$13:$13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I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J104" i="1" s="1"/>
  <c r="G105" i="1"/>
  <c r="G106" i="1"/>
  <c r="G107" i="1"/>
  <c r="G108" i="1"/>
  <c r="G109" i="1"/>
  <c r="G110" i="1"/>
  <c r="G111" i="1"/>
  <c r="J111" i="1" s="1"/>
  <c r="G112" i="1"/>
  <c r="G113"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5" i="1"/>
  <c r="J106" i="1"/>
  <c r="J107" i="1"/>
  <c r="J108" i="1"/>
  <c r="J109" i="1"/>
  <c r="J110" i="1"/>
  <c r="J112" i="1"/>
  <c r="J113" i="1"/>
  <c r="I16" i="1"/>
  <c r="J17" i="1"/>
  <c r="I17" i="1"/>
  <c r="I18" i="1"/>
  <c r="J19"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J21" i="1" l="1"/>
  <c r="J22" i="1"/>
  <c r="J20" i="1"/>
  <c r="J18" i="1"/>
  <c r="J16" i="1"/>
  <c r="J15" i="1"/>
  <c r="D9" i="1"/>
  <c r="D8" i="1" s="1"/>
  <c r="G9" i="1" l="1"/>
  <c r="I9" i="1" l="1"/>
</calcChain>
</file>

<file path=xl/sharedStrings.xml><?xml version="1.0" encoding="utf-8"?>
<sst xmlns="http://schemas.openxmlformats.org/spreadsheetml/2006/main" count="320" uniqueCount="111">
  <si>
    <r>
      <rPr>
        <b/>
        <sz val="14"/>
        <color rgb="FF000000"/>
        <rFont val="微軟正黑體"/>
        <family val="2"/>
      </rPr>
      <t>*為必填項目</t>
    </r>
    <r>
      <rPr>
        <sz val="14"/>
        <color indexed="8"/>
        <rFont val="微軟正黑體"/>
        <family val="2"/>
      </rPr>
      <t xml:space="preserve">
完成後，請將此報名表格電郵至admin@hkccaa.org</t>
    </r>
    <phoneticPr fontId="1" type="noConversion"/>
  </si>
  <si>
    <r>
      <t xml:space="preserve">指導學校/機構/老師名稱 :
</t>
    </r>
    <r>
      <rPr>
        <b/>
        <sz val="12"/>
        <color indexed="8"/>
        <rFont val="微軟正黑體"/>
        <family val="2"/>
        <charset val="136"/>
      </rPr>
      <t>(此名稱將會公佈在團體得獎名單中，如獲獎亦會刻/印在得獎獎座及證書內，敬請小心填寫)</t>
    </r>
    <phoneticPr fontId="1" type="noConversion"/>
  </si>
  <si>
    <t>*學校/團體中文名稱：</t>
    <phoneticPr fontId="1" type="noConversion"/>
  </si>
  <si>
    <r>
      <t>*學校/團體英文名稱</t>
    </r>
    <r>
      <rPr>
        <b/>
        <sz val="11"/>
        <color rgb="FF000000"/>
        <rFont val="微軟正黑體"/>
        <family val="2"/>
        <charset val="136"/>
      </rPr>
      <t xml:space="preserve"> ：</t>
    </r>
    <phoneticPr fontId="1" type="noConversion"/>
  </si>
  <si>
    <t xml:space="preserve">*聯絡人姓名 : </t>
    <phoneticPr fontId="1" type="noConversion"/>
  </si>
  <si>
    <t>*聯絡電郵：</t>
    <phoneticPr fontId="1" type="noConversion"/>
  </si>
  <si>
    <t xml:space="preserve">*聯絡人電話 : </t>
    <phoneticPr fontId="1" type="noConversion"/>
  </si>
  <si>
    <t>WhatsApp(如有)：</t>
    <phoneticPr fontId="1" type="noConversion"/>
  </si>
  <si>
    <t xml:space="preserve">*退畫地址 : </t>
    <phoneticPr fontId="1" type="noConversion"/>
  </si>
  <si>
    <t xml:space="preserve"> </t>
    <phoneticPr fontId="1" type="noConversion"/>
  </si>
  <si>
    <t>總參賽人數 : (自動計算)</t>
    <phoneticPr fontId="1" type="noConversion"/>
  </si>
  <si>
    <t xml:space="preserve">(自動計算)費用總計 : </t>
    <phoneticPr fontId="1" type="noConversion"/>
  </si>
  <si>
    <t>按此下載作品標籤</t>
    <phoneticPr fontId="1" type="noConversion"/>
  </si>
  <si>
    <r>
      <t xml:space="preserve">參賽者名單 </t>
    </r>
    <r>
      <rPr>
        <sz val="14"/>
        <color rgb="FF000000"/>
        <rFont val="微軟正黑體"/>
        <family val="2"/>
        <charset val="136"/>
      </rPr>
      <t>(中英文全名將列印在證書上，</t>
    </r>
    <r>
      <rPr>
        <b/>
        <u/>
        <sz val="14"/>
        <color rgb="FFC00000"/>
        <rFont val="微軟正黑體"/>
        <family val="2"/>
        <charset val="136"/>
      </rPr>
      <t>必須與證件相符</t>
    </r>
    <r>
      <rPr>
        <b/>
        <sz val="14"/>
        <rFont val="微軟正黑體"/>
        <family val="2"/>
        <charset val="136"/>
      </rPr>
      <t>。</t>
    </r>
    <r>
      <rPr>
        <sz val="14"/>
        <color rgb="FF000000"/>
        <rFont val="微軟正黑體"/>
        <family val="2"/>
        <charset val="136"/>
      </rPr>
      <t>)</t>
    </r>
    <phoneticPr fontId="1" type="noConversion"/>
  </si>
  <si>
    <t>敬請小心核對報名表格內所有資料；
截止日後，如需更改任何資料，將收取$65行政費用。</t>
    <phoneticPr fontId="1" type="noConversion"/>
  </si>
  <si>
    <t>參賽者姓名(中文)</t>
    <phoneticPr fontId="1" type="noConversion"/>
  </si>
  <si>
    <r>
      <t>參賽者姓名(English name)
(英文全名</t>
    </r>
    <r>
      <rPr>
        <b/>
        <u/>
        <sz val="11"/>
        <color rgb="FF000000"/>
        <rFont val="微軟正黑體"/>
        <family val="2"/>
      </rPr>
      <t>必須填寫</t>
    </r>
    <r>
      <rPr>
        <b/>
        <sz val="11"/>
        <color indexed="8"/>
        <rFont val="微軟正黑體"/>
        <family val="2"/>
        <charset val="136"/>
      </rPr>
      <t>)</t>
    </r>
    <phoneticPr fontId="1" type="noConversion"/>
  </si>
  <si>
    <t>出生年份</t>
    <phoneticPr fontId="1" type="noConversion"/>
  </si>
  <si>
    <t>參賽組別
(輸入出生年份後自動顯示)</t>
    <phoneticPr fontId="1" type="noConversion"/>
  </si>
  <si>
    <t>參賽主題(可參加多於一個主題)</t>
    <phoneticPr fontId="1" type="noConversion"/>
  </si>
  <si>
    <t>參賽主題數目</t>
    <phoneticPr fontId="1" type="noConversion"/>
  </si>
  <si>
    <t>參展作品數目</t>
    <phoneticPr fontId="1" type="noConversion"/>
  </si>
  <si>
    <t>費用小計 (HK$)</t>
    <phoneticPr fontId="1" type="noConversion"/>
  </si>
  <si>
    <t>e.g. 陳大文 (例子)</t>
    <phoneticPr fontId="1" type="noConversion"/>
  </si>
  <si>
    <t>Chan Tai Man (Example)</t>
    <phoneticPr fontId="1" type="noConversion"/>
  </si>
  <si>
    <t>按此選擇參賽主題</t>
  </si>
  <si>
    <t>按此選擇參展主題</t>
  </si>
  <si>
    <t>更多詳情可瀏覽以下網頁:</t>
    <phoneticPr fontId="1" type="noConversion"/>
  </si>
  <si>
    <t>團體參賽資格</t>
    <phoneticPr fontId="1" type="noConversion"/>
  </si>
  <si>
    <t xml:space="preserve"> •  團體參賽人數達5人或以上，方可以團體名義報名角逐「優質藝術教育團體獎」，當中可由不同年齡組別的學生代表出賽。</t>
    <phoneticPr fontId="1" type="noConversion"/>
  </si>
  <si>
    <t xml:space="preserve"> •  如參賽人數不足5人，參加者依然可享團體優惠價參加個人賽，請聯絡本會查詢 (參賽人數不足5人將未能角逐「優質藝術教育團體獎」)。</t>
    <phoneticPr fontId="1" type="noConversion"/>
  </si>
  <si>
    <t xml:space="preserve"> •  如以個人形式報名，可填寫老師或家長的電話及電郵，所有比賽資料及領獎詳情只會向該聯絡人發放。</t>
    <phoneticPr fontId="1" type="noConversion"/>
  </si>
  <si>
    <t>1. 報名費用：</t>
  </si>
  <si>
    <t xml:space="preserve"> • 未足5人的團體只須提供學校証明或商業登記，參加者依然可享團體優惠參加個人賽。(惟未能角逐「優質藝術教育團體獎」，得獎名單亦不會顯示所屬團體名稱。)</t>
    <phoneticPr fontId="1" type="noConversion"/>
  </si>
  <si>
    <r>
      <t>使用此報名表格之</t>
    </r>
    <r>
      <rPr>
        <b/>
        <sz val="12"/>
        <color rgb="FFFF0000"/>
        <rFont val="Microsoft JhengHei UI"/>
        <family val="2"/>
        <charset val="136"/>
      </rPr>
      <t>團體報名人數必須5人或以上</t>
    </r>
    <r>
      <rPr>
        <b/>
        <sz val="12"/>
        <rFont val="Microsoft JhengHei UI"/>
        <family val="2"/>
        <charset val="136"/>
      </rPr>
      <t>，不足5人請按以下連結使用網上方式報名 (網上報名時可填寫老師或家長的電話及電郵，所有比賽資料及領獎詳情只會向該聯絡人發放)。</t>
    </r>
    <phoneticPr fontId="1" type="noConversion"/>
  </si>
  <si>
    <t>競逐團體獎項之團體，最少參賽人數為5人，得獎名單將列出所屬團體。</t>
    <phoneticPr fontId="1" type="noConversion"/>
  </si>
  <si>
    <t>6. 注意事項：</t>
    <phoneticPr fontId="1" type="noConversion"/>
  </si>
  <si>
    <r>
      <t xml:space="preserve"> • </t>
    </r>
    <r>
      <rPr>
        <sz val="12"/>
        <color rgb="FFC00000"/>
        <rFont val="Microsoft JhengHei UI"/>
        <family val="2"/>
        <charset val="136"/>
      </rPr>
      <t>凡經團體以此報名表報名之參賽者，所有比賽資料及領獎詳情將直接發放至所屬之團體，不會另行通知參賽者或家長，學校/團體須自行通知學生，敬請留意。</t>
    </r>
    <phoneticPr fontId="1" type="noConversion"/>
  </si>
  <si>
    <t>7. 其他章程及細則︰</t>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</si>
  <si>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每份作品背面必須貼上一個作品標籤。請到比賽網頁下載及列印作品標籤，剪下並小心填寫參賽者資料，然後貼在作品背面右下方。</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</si>
  <si>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作品須以平面方式繪畫於不少於A4 (297 x 210mm)及不大於A3 (420 x 297mm) 內之畫紙上，橫直不限，違者將被取消資格。</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</si>
  <si>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不接受立體畫材、不可使用閃粉、拼貼等手工勞作方式創作。</t>
    </r>
    <phoneticPr fontId="1" type="noConversion"/>
  </si>
  <si>
    <r>
      <rPr>
        <sz val="12"/>
        <rFont val="Wingdings"/>
        <family val="2"/>
        <charset val="2"/>
      </rPr>
      <t></t>
    </r>
    <r>
      <rPr>
        <sz val="12"/>
        <rFont val="Calibri"/>
        <family val="2"/>
      </rPr>
      <t xml:space="preserve"> </t>
    </r>
    <r>
      <rPr>
        <sz val="12"/>
        <rFont val="Microsoft JhengHei UI"/>
        <family val="2"/>
        <charset val="136"/>
      </rPr>
      <t>得獎作品如有偽冒、抄襲、代筆或經檢舉曾參加任何公開繪畫比賽得獎或展出，查證屬實，一律取消資格，獎項不遞補。已領取獎項者，本會將追回獎項。</t>
    </r>
    <phoneticPr fontId="1" type="noConversion"/>
  </si>
  <si>
    <r>
      <rPr>
        <sz val="12"/>
        <rFont val="Wingdings"/>
        <family val="2"/>
        <charset val="2"/>
      </rPr>
      <t></t>
    </r>
    <r>
      <rPr>
        <sz val="12"/>
        <rFont val="Calibri"/>
        <family val="2"/>
      </rPr>
      <t xml:space="preserve"> </t>
    </r>
    <r>
      <rPr>
        <sz val="12"/>
        <rFont val="Microsoft JhengHei UI"/>
        <family val="2"/>
        <charset val="136"/>
      </rPr>
      <t>參賽之作品，因郵寄/速遞途中或不可抗拒災變造成之損失，本會恕不負責。</t>
    </r>
    <phoneticPr fontId="1" type="noConversion"/>
  </si>
  <si>
    <r>
      <rPr>
        <sz val="12"/>
        <rFont val="Wingdings"/>
        <family val="2"/>
        <charset val="2"/>
      </rPr>
      <t></t>
    </r>
    <r>
      <rPr>
        <sz val="12"/>
        <rFont val="Calibri"/>
        <family val="2"/>
      </rPr>
      <t xml:space="preserve"> </t>
    </r>
    <r>
      <rPr>
        <sz val="12"/>
        <rFont val="Microsoft JhengHei UI"/>
        <family val="2"/>
        <charset val="136"/>
      </rPr>
      <t>本會不處理任何欠資郵件/速遞品，請團體確保寄出時已付足夠郵資。</t>
    </r>
    <phoneticPr fontId="1" type="noConversion"/>
  </si>
  <si>
    <r>
      <rPr>
        <sz val="12"/>
        <rFont val="Wingdings"/>
        <family val="2"/>
        <charset val="2"/>
      </rPr>
      <t></t>
    </r>
    <r>
      <rPr>
        <sz val="12"/>
        <rFont val="Calibri"/>
        <family val="2"/>
      </rPr>
      <t xml:space="preserve"> </t>
    </r>
    <r>
      <rPr>
        <sz val="12"/>
        <rFont val="Microsoft JhengHei UI"/>
        <family val="2"/>
        <charset val="136"/>
      </rPr>
      <t>若因參賽作品侵犯知識產權，而導致任何相關法律行動、索償及支出，參賽者須負全責。</t>
    </r>
    <phoneticPr fontId="1" type="noConversion"/>
  </si>
  <si>
    <r>
      <rPr>
        <sz val="12"/>
        <rFont val="Wingdings"/>
        <family val="2"/>
        <charset val="2"/>
      </rPr>
      <t></t>
    </r>
    <r>
      <rPr>
        <sz val="12"/>
        <rFont val="Calibri"/>
        <family val="2"/>
      </rPr>
      <t xml:space="preserve"> </t>
    </r>
    <r>
      <rPr>
        <sz val="12"/>
        <rFont val="Microsoft JhengHei UI"/>
        <family val="2"/>
        <charset val="136"/>
      </rPr>
      <t>凡參賽者提交參賽作品，即表示同意本會將參賽影片用於與本會有關的推廣活動，包括但不限於網站、社交平台、刊物及公開播放等，並無需徵求參賽者同意及支付任何費用，並保留採用作品之最終決定權</t>
    </r>
    <phoneticPr fontId="1" type="noConversion"/>
  </si>
  <si>
    <r>
      <rPr>
        <sz val="12"/>
        <rFont val="Wingdings"/>
        <family val="2"/>
        <charset val="2"/>
      </rPr>
      <t></t>
    </r>
    <r>
      <rPr>
        <sz val="12"/>
        <rFont val="Calibri"/>
        <family val="2"/>
      </rPr>
      <t xml:space="preserve"> </t>
    </r>
    <r>
      <rPr>
        <sz val="12"/>
        <rFont val="Microsoft JhengHei UI"/>
        <family val="2"/>
        <charset val="136"/>
      </rPr>
      <t>請詳閱比賽章程及規則，一經報名，參賽者或其家長即表示同意並遵守比賽章程、規則及大會之安排。</t>
    </r>
    <phoneticPr fontId="1" type="noConversion"/>
  </si>
  <si>
    <r>
      <rPr>
        <sz val="12"/>
        <rFont val="Wingdings"/>
        <family val="2"/>
        <charset val="2"/>
      </rPr>
      <t></t>
    </r>
    <r>
      <rPr>
        <sz val="12"/>
        <rFont val="Calibri"/>
        <family val="2"/>
      </rPr>
      <t xml:space="preserve"> </t>
    </r>
    <r>
      <rPr>
        <sz val="12"/>
        <rFont val="Microsoft JhengHei UI"/>
        <family val="2"/>
        <charset val="136"/>
      </rPr>
      <t>一經報名，所有參賽費用一律不獲發還。</t>
    </r>
    <phoneticPr fontId="1" type="noConversion"/>
  </si>
  <si>
    <t>組別</t>
    <phoneticPr fontId="1" type="noConversion"/>
  </si>
  <si>
    <t>按此選擇參賽主題</t>
    <phoneticPr fontId="1" type="noConversion"/>
  </si>
  <si>
    <t>按此選擇參展主題</t>
    <phoneticPr fontId="1" type="noConversion"/>
  </si>
  <si>
    <t>不符合參賽年齡</t>
    <phoneticPr fontId="1" type="noConversion"/>
  </si>
  <si>
    <t>不參展</t>
    <phoneticPr fontId="1" type="noConversion"/>
  </si>
  <si>
    <t>抱歉，小朋友未達可參賽年齡</t>
    <phoneticPr fontId="1" type="noConversion"/>
  </si>
  <si>
    <r>
      <rPr>
        <sz val="12"/>
        <color rgb="FFFF0000"/>
        <rFont val="Microsoft JhengHei UI"/>
        <family val="2"/>
      </rPr>
      <t xml:space="preserve">     請注意：</t>
    </r>
    <r>
      <rPr>
        <sz val="12"/>
        <rFont val="Microsoft JhengHei UI"/>
        <family val="2"/>
        <charset val="136"/>
      </rPr>
      <t>凡使用團體形式報名，</t>
    </r>
    <r>
      <rPr>
        <b/>
        <sz val="12"/>
        <color rgb="FF0070C0"/>
        <rFont val="Microsoft JhengHei UI"/>
        <family val="2"/>
        <charset val="136"/>
      </rPr>
      <t>所有比賽資料及詳情只會以團體名單形式直接發送給學校/團體負責人，不會個別通知家長或學生</t>
    </r>
    <r>
      <rPr>
        <sz val="12"/>
        <rFont val="Microsoft JhengHei UI"/>
        <family val="2"/>
        <charset val="136"/>
      </rPr>
      <t>，負責人須自行通知參賽者。</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</si>
  <si>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如作品背面未有貼上作品標籤，本會將不作處理，並將所有作品以順豐到付形式退回至老師。</t>
    </r>
    <phoneticPr fontId="1" type="noConversion"/>
  </si>
  <si>
    <r>
      <t>每份作品提交前必須貼上作品標籤。請下載及列印標籤，填上參賽者資料，然後貼在作品背面右下方。如作品背面未有貼上作品標籤，所有作品將以</t>
    </r>
    <r>
      <rPr>
        <b/>
        <u val="double"/>
        <sz val="12"/>
        <color rgb="FFC00000"/>
        <rFont val="微軟正黑體"/>
        <family val="2"/>
      </rPr>
      <t>順豐到付</t>
    </r>
    <r>
      <rPr>
        <sz val="12"/>
        <color rgb="FFC00000"/>
        <rFont val="微軟正黑體"/>
        <family val="2"/>
        <charset val="136"/>
      </rPr>
      <t>形式退回至團體。</t>
    </r>
    <phoneticPr fontId="1" type="noConversion"/>
  </si>
  <si>
    <r>
      <t xml:space="preserve"> • 老師請確保參賽者之中英文姓名、年齡、組別正確無誤，此資料將會於印製證書或獎座(如有)，如有錯漏本會恕不負責。</t>
    </r>
    <r>
      <rPr>
        <sz val="12"/>
        <color rgb="FFC00000"/>
        <rFont val="Microsoft JhengHei UI"/>
        <family val="2"/>
        <charset val="136"/>
      </rPr>
      <t>如於報名截止日後更改，將收取行政費$65。</t>
    </r>
    <phoneticPr fontId="1" type="noConversion"/>
  </si>
  <si>
    <t>參加作品展主題</t>
    <phoneticPr fontId="1" type="noConversion"/>
  </si>
  <si>
    <t>2. 參展詳情：</t>
    <phoneticPr fontId="1" type="noConversion"/>
  </si>
  <si>
    <t xml:space="preserve"> • 參加作品展之作品將於作品展結束後1個月內，一次過退還到團體地址。</t>
    <phoneticPr fontId="1" type="noConversion"/>
  </si>
  <si>
    <t>3. 競逐團體獎項</t>
    <phoneticPr fontId="1" type="noConversion"/>
  </si>
  <si>
    <t>5. 報名及付款方式：</t>
    <phoneticPr fontId="1" type="noConversion"/>
  </si>
  <si>
    <t xml:space="preserve"> • 作品於展出時，作者名字及所屬團體名稱將會同時展示於作品標籤上。</t>
    <phoneticPr fontId="1" type="noConversion"/>
  </si>
  <si>
    <r>
      <t xml:space="preserve"> • 如團體</t>
    </r>
    <r>
      <rPr>
        <b/>
        <sz val="12"/>
        <color rgb="FF00B050"/>
        <rFont val="Microsoft JhengHei"/>
        <family val="2"/>
      </rPr>
      <t>參展人數</t>
    </r>
    <r>
      <rPr>
        <sz val="12"/>
        <rFont val="Microsoft JhengHei"/>
        <family val="2"/>
      </rPr>
      <t>達5人或以上</t>
    </r>
    <r>
      <rPr>
        <sz val="12"/>
        <rFont val="Microsoft JhengHei"/>
        <family val="2"/>
        <charset val="136"/>
      </rPr>
      <t>，本會將於作品展現場展示校徽/團體標誌(Logo)於「參展機構」欄 (團體需自行準備並提供高清無背景電子檔案)。</t>
    </r>
    <phoneticPr fontId="1" type="noConversion"/>
  </si>
  <si>
    <r>
      <rPr>
        <b/>
        <sz val="16"/>
        <color indexed="8"/>
        <rFont val="微軟正黑體"/>
        <family val="2"/>
        <charset val="136"/>
      </rPr>
      <t>香港青少年兒童繪畫大獎賽2026</t>
    </r>
    <r>
      <rPr>
        <sz val="16"/>
        <color indexed="8"/>
        <rFont val="微軟正黑體"/>
        <family val="2"/>
        <charset val="136"/>
      </rPr>
      <t xml:space="preserve"> </t>
    </r>
    <r>
      <rPr>
        <sz val="16"/>
        <color rgb="FFC00000"/>
        <rFont val="微軟正黑體"/>
        <family val="2"/>
        <charset val="136"/>
      </rPr>
      <t>(5人以上團體報名表格)</t>
    </r>
    <phoneticPr fontId="1" type="noConversion"/>
  </si>
  <si>
    <t>報名截止日： 2026年2月27日 (報名費用須於截止日或以前繳付)
敬請以電子檔形式提交報名表，手寫表格恕不受理
如有任何查詢請致電: 23503338 / 64646949(WhatsApp)</t>
    <phoneticPr fontId="1" type="noConversion"/>
  </si>
  <si>
    <t>幼苗組 (2022年-2023年出生)</t>
  </si>
  <si>
    <t>幼苗組 (2022年-2023年出生)</t>
    <phoneticPr fontId="1" type="noConversion"/>
  </si>
  <si>
    <t>幼兒組 (2021年出生)</t>
    <phoneticPr fontId="1" type="noConversion"/>
  </si>
  <si>
    <t>幼童組 (2020年出生)</t>
    <phoneticPr fontId="1" type="noConversion"/>
  </si>
  <si>
    <t>兒童組 (2018年-2019年出生)</t>
  </si>
  <si>
    <t>兒童組 (2018年-2019年出生)</t>
    <phoneticPr fontId="1" type="noConversion"/>
  </si>
  <si>
    <t>少兒組 (2016年-2017年出生)</t>
  </si>
  <si>
    <t>少兒組 (2016年-2017年出生)</t>
    <phoneticPr fontId="1" type="noConversion"/>
  </si>
  <si>
    <t>少年組 (2014年-2015年出生)</t>
  </si>
  <si>
    <t>青少年組 (2010年-2013年出生)</t>
  </si>
  <si>
    <t>青少年組 (2010年-2013年出生)</t>
    <phoneticPr fontId="1" type="noConversion"/>
  </si>
  <si>
    <t>海洋王國</t>
  </si>
  <si>
    <t>我喜歡的植物</t>
  </si>
  <si>
    <t>海洋王國 + 我喜歡的植物</t>
  </si>
  <si>
    <t>海洋王國 + 我喜歡的植物</t>
    <phoneticPr fontId="1" type="noConversion"/>
  </si>
  <si>
    <t>童話</t>
  </si>
  <si>
    <t>我喜歡的植物+ 童話</t>
  </si>
  <si>
    <t>我喜歡的植物+ 童話</t>
    <phoneticPr fontId="1" type="noConversion"/>
  </si>
  <si>
    <t>海洋王國 + 童話</t>
  </si>
  <si>
    <t>海洋王國 + 童話</t>
    <phoneticPr fontId="1" type="noConversion"/>
  </si>
  <si>
    <t>海洋王國 + 我喜歡的植物 + 童話</t>
  </si>
  <si>
    <t>海洋王國 + 我喜歡的植物 + 童話</t>
    <phoneticPr fontId="1" type="noConversion"/>
  </si>
  <si>
    <t>香港青少年兒童繪畫大獎賽2026 - 學校/團體報名重要資訊</t>
    <phoneticPr fontId="1" type="noConversion"/>
  </si>
  <si>
    <r>
      <t>完成表格後，請將此報名表格電郵至admin@hkccaa.org 【敬請以電子檔形式提交報名表，</t>
    </r>
    <r>
      <rPr>
        <sz val="14"/>
        <color rgb="FFFF0000"/>
        <rFont val="微軟正黑體"/>
        <family val="2"/>
      </rPr>
      <t>手寫表格恕不受理</t>
    </r>
    <r>
      <rPr>
        <sz val="14"/>
        <rFont val="微軟正黑體"/>
        <family val="2"/>
        <charset val="136"/>
      </rPr>
      <t>】
(團體須於</t>
    </r>
    <r>
      <rPr>
        <b/>
        <sz val="14"/>
        <color theme="5"/>
        <rFont val="微軟正黑體"/>
        <family val="2"/>
      </rPr>
      <t>2026年2月27日前報名</t>
    </r>
    <r>
      <rPr>
        <sz val="14"/>
        <rFont val="微軟正黑體"/>
        <family val="2"/>
        <charset val="136"/>
      </rPr>
      <t>及繳付報名費，並於</t>
    </r>
    <r>
      <rPr>
        <b/>
        <sz val="14"/>
        <color theme="4"/>
        <rFont val="微軟正黑體"/>
        <family val="2"/>
      </rPr>
      <t>2026年3月13日或以前提交作品</t>
    </r>
    <r>
      <rPr>
        <sz val="14"/>
        <rFont val="微軟正黑體"/>
        <family val="2"/>
        <charset val="136"/>
      </rPr>
      <t>至本會)</t>
    </r>
    <phoneticPr fontId="1" type="noConversion"/>
  </si>
  <si>
    <t>https://www.hkccaa.org/hkjaa2026</t>
    <phoneticPr fontId="1" type="noConversion"/>
  </si>
  <si>
    <r>
      <t xml:space="preserve"> • 所有經團體報名之參加者，可享學校/團體優惠，每份作品</t>
    </r>
    <r>
      <rPr>
        <b/>
        <sz val="12"/>
        <color rgb="FFC00000"/>
        <rFont val="Microsoft JhengHei UI"/>
        <family val="2"/>
        <charset val="136"/>
      </rPr>
      <t xml:space="preserve">參賽費用為$130 </t>
    </r>
    <r>
      <rPr>
        <sz val="12"/>
        <rFont val="Microsoft JhengHei UI"/>
        <family val="2"/>
        <charset val="136"/>
      </rPr>
      <t>(原價$190)</t>
    </r>
    <r>
      <rPr>
        <b/>
        <sz val="12"/>
        <rFont val="Microsoft JhengHei UI"/>
        <family val="2"/>
        <charset val="136"/>
      </rPr>
      <t>。</t>
    </r>
    <phoneticPr fontId="1" type="noConversion"/>
  </si>
  <si>
    <t xml:space="preserve"> • 參賽者可以自由選擇一併報名於2026年6月20至21日於香港文化中心舉辦的【2025/26作品展】，參賽作品無論獲獎與否均可參加 。</t>
    <phoneticPr fontId="1" type="noConversion"/>
  </si>
  <si>
    <r>
      <rPr>
        <b/>
        <sz val="12"/>
        <rFont val="MS Gothic"/>
        <family val="3"/>
        <charset val="128"/>
      </rPr>
      <t>​​</t>
    </r>
    <r>
      <rPr>
        <b/>
        <sz val="12"/>
        <rFont val="Microsoft JhengHei UI"/>
        <family val="2"/>
        <charset val="136"/>
      </rPr>
      <t>團體付款方式：</t>
    </r>
    <r>
      <rPr>
        <sz val="12"/>
        <rFont val="Microsoft JhengHei UI"/>
        <family val="2"/>
        <charset val="136"/>
      </rPr>
      <t xml:space="preserve">
1. 使用Payme/銀行櫃員機/轉數快/支付寶付款，繳付後請截圖紀錄或拍照；並以WhatsApp通知本會。如不能提供截圖、銀行收據或入數紙恕不受理。
香港地區銀行帳戶
銀行帳戶名稱: Child Education Limited
恒生銀行帳號: 796-116481-883 或 匯豐銀行帳號: 456-777333-838 (匯豐銀行櫃員機顯示: CELT *A HKCMA)
澳門地區銀行帳戶
銀行帳戶名稱:快樂童行有限公司 (Happy Child Adventure Limited)
中國銀行帳號:183800000116096 
轉數快              繳費電話號碼：66773194
        Payme                                    Alipay
2. 	以郵寄支票繳費 (請以信封/文件夾入好劃線支票連同參賽作品寄回)。
支票抬頭:【Child Education Limited】 (支票背面請寫明團體名稱)
郵寄/速遞地址：新蒲崗大有街3號萬迪廣場23樓H室 - 香港兒童文化藝術協會收，信封面請註明「香港青少年兒童繪畫公開賽2025」及團體名稱。</t>
    </r>
    <r>
      <rPr>
        <sz val="12"/>
        <rFont val="Microsoft JhengHei UI"/>
        <family val="3"/>
        <charset val="128"/>
      </rPr>
      <t xml:space="preserve">
</t>
    </r>
    <r>
      <rPr>
        <b/>
        <sz val="12"/>
        <rFont val="Microsoft JhengHei UI"/>
        <family val="2"/>
        <charset val="136"/>
      </rPr>
      <t>報名費用須於截止日</t>
    </r>
    <r>
      <rPr>
        <b/>
        <sz val="12"/>
        <color rgb="FFFF0000"/>
        <rFont val="Microsoft JhengHei UI"/>
        <family val="2"/>
        <charset val="136"/>
      </rPr>
      <t>(2026年2月27日)</t>
    </r>
    <r>
      <rPr>
        <b/>
        <sz val="12"/>
        <rFont val="Microsoft JhengHei UI"/>
        <family val="2"/>
        <charset val="136"/>
      </rPr>
      <t>或以前繳付。</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</si>
  <si>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作品應為一般畫紙，宣紙作品則必須貼在咭紙提交，油畫僅限帆布畫</t>
    </r>
    <r>
      <rPr>
        <sz val="12"/>
        <color rgb="FFC00000"/>
        <rFont val="Calibri"/>
        <family val="2"/>
      </rPr>
      <t xml:space="preserve"> </t>
    </r>
    <r>
      <rPr>
        <sz val="12"/>
        <color rgb="FFC00000"/>
        <rFont val="Microsoft JhengHei UI"/>
        <family val="2"/>
        <charset val="136"/>
      </rPr>
      <t>(</t>
    </r>
    <r>
      <rPr>
        <sz val="12"/>
        <color rgb="FFC00000"/>
        <rFont val="Microsoft YaHei"/>
        <family val="2"/>
        <charset val="134"/>
      </rPr>
      <t>絕</t>
    </r>
    <r>
      <rPr>
        <sz val="12"/>
        <color rgb="FFC00000"/>
        <rFont val="Microsoft JhengHei UI"/>
        <family val="2"/>
        <charset val="136"/>
      </rPr>
      <t>不接受畫框 / 木框 裝裱)；違者將被取消資格。</t>
    </r>
    <phoneticPr fontId="1" type="noConversion"/>
  </si>
  <si>
    <r>
      <t xml:space="preserve"> • 2026年2月27日前報名</t>
    </r>
    <r>
      <rPr>
        <b/>
        <sz val="12"/>
        <color rgb="FF00B050"/>
        <rFont val="Microsoft JhengHei UI"/>
        <family val="2"/>
      </rPr>
      <t>作品展每份作品費</t>
    </r>
    <r>
      <rPr>
        <b/>
        <sz val="12"/>
        <color rgb="FF00B050"/>
        <rFont val="Microsoft JhengHei UI"/>
        <family val="2"/>
        <charset val="136"/>
      </rPr>
      <t>用</t>
    </r>
    <r>
      <rPr>
        <b/>
        <sz val="12"/>
        <color rgb="FF00B050"/>
        <rFont val="Microsoft JhengHei UI"/>
        <family val="2"/>
      </rPr>
      <t>為$280</t>
    </r>
    <r>
      <rPr>
        <sz val="12"/>
        <rFont val="Microsoft JhengHei UI"/>
        <family val="2"/>
        <charset val="136"/>
      </rPr>
      <t xml:space="preserve"> (原價$300)，其後直到5月29日前報名費用</t>
    </r>
    <r>
      <rPr>
        <b/>
        <sz val="12"/>
        <color rgb="FF00B050"/>
        <rFont val="Microsoft JhengHei UI"/>
        <family val="2"/>
        <charset val="136"/>
      </rPr>
      <t>作品展每份作品費用為原價$300</t>
    </r>
    <r>
      <rPr>
        <sz val="12"/>
        <rFont val="Microsoft JhengHei UI"/>
        <family val="2"/>
        <charset val="136"/>
      </rPr>
      <t>。</t>
    </r>
    <phoneticPr fontId="1" type="noConversion"/>
  </si>
  <si>
    <t>海洋王國 + 我喜歡的植物 +童話</t>
    <phoneticPr fontId="1" type="noConversion"/>
  </si>
  <si>
    <t>兒童組</t>
  </si>
  <si>
    <r>
      <rPr>
        <sz val="12"/>
        <rFont val="Wingdings"/>
        <family val="2"/>
        <charset val="2"/>
      </rPr>
      <t></t>
    </r>
    <r>
      <rPr>
        <sz val="12"/>
        <rFont val="Calibri"/>
        <family val="2"/>
      </rPr>
      <t xml:space="preserve"> </t>
    </r>
    <r>
      <rPr>
        <sz val="12"/>
        <rFont val="Microsoft JhengHei"/>
        <family val="2"/>
      </rPr>
      <t>所有獎項須由團體代表一併領取，領獎期期間本會設有佈景板供拍照留念，團體亦可選擇以速遞形式領取</t>
    </r>
    <r>
      <rPr>
        <sz val="12"/>
        <rFont val="Calibri"/>
        <family val="2"/>
      </rPr>
      <t>(</t>
    </r>
    <r>
      <rPr>
        <sz val="12"/>
        <rFont val="Microsoft JhengHei"/>
        <family val="2"/>
      </rPr>
      <t>獎項以寄付形式寄出，海外</t>
    </r>
    <r>
      <rPr>
        <sz val="12"/>
        <rFont val="Calibri"/>
        <family val="2"/>
      </rPr>
      <t>/</t>
    </r>
    <r>
      <rPr>
        <sz val="12"/>
        <rFont val="Microsoft JhengHei"/>
        <family val="2"/>
      </rPr>
      <t>其他地區除外</t>
    </r>
    <r>
      <rPr>
        <sz val="12"/>
        <rFont val="Calibri"/>
        <family val="2"/>
      </rPr>
      <t>)</t>
    </r>
    <r>
      <rPr>
        <sz val="12"/>
        <rFont val="Microsoft JhengHei"/>
        <family val="2"/>
      </rPr>
      <t>，不設頒獎禮。</t>
    </r>
    <phoneticPr fontId="1" type="noConversion"/>
  </si>
  <si>
    <t xml:space="preserve"> • 團體獎項、學生個人獎項及作品不能分拆獨立領取或寄出。</t>
    <phoneticPr fontId="1" type="noConversion"/>
  </si>
  <si>
    <t>4. 領獎及退畫安排：</t>
    <phoneticPr fontId="1" type="noConversion"/>
  </si>
  <si>
    <t xml:space="preserve"> • 團體報名，5人或以上團體可豁免退畫行政費$50及速遞費用一次 (海外/其他地區除外)。</t>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</si>
  <si>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所有獎項將由本會評判之評審決定為最終依歸，各組別得獎名額及獎項可因應各組別之實際參賽作品水準而有所變動，本會保留最終決定權，任何人不得異議。</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</si>
  <si>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是次比賽亦不設任何上訴機制，</t>
    </r>
    <r>
      <rPr>
        <sz val="12"/>
        <color rgb="FFC00000"/>
        <rFont val="Microsoft JhengHei UI"/>
        <family val="2"/>
        <charset val="2"/>
      </rPr>
      <t>評判</t>
    </r>
    <r>
      <rPr>
        <sz val="12"/>
        <color rgb="FFC00000"/>
        <rFont val="Microsoft JhengHei UI"/>
        <family val="2"/>
      </rPr>
      <t>不會</t>
    </r>
    <r>
      <rPr>
        <sz val="12"/>
        <color rgb="FFC00000"/>
        <rFont val="Microsoft JhengHei UI"/>
        <family val="2"/>
        <charset val="2"/>
      </rPr>
      <t>就個別作品提供評語。</t>
    </r>
    <phoneticPr fontId="1" type="noConversion"/>
  </si>
  <si>
    <r>
      <rPr>
        <sz val="12"/>
        <rFont val="Wingdings"/>
        <family val="2"/>
        <charset val="2"/>
      </rPr>
      <t></t>
    </r>
    <r>
      <rPr>
        <sz val="12"/>
        <rFont val="Calibri"/>
        <family val="2"/>
      </rPr>
      <t xml:space="preserve"> </t>
    </r>
    <r>
      <rPr>
        <sz val="12"/>
        <rFont val="Microsoft JhengHei UI"/>
        <family val="2"/>
        <charset val="136"/>
      </rPr>
      <t>參賽者必須報符合本會設定資格及參加組別，如有違規者，本會有權取消任何參賽者資格。</t>
    </r>
    <phoneticPr fontId="1" type="noConversion"/>
  </si>
  <si>
    <t>更新日期︰28/11/2025</t>
    <phoneticPr fontId="1" type="noConversion"/>
  </si>
  <si>
    <r>
      <t>填妥此表格後，請將電子檔電郵至 admin@hkccaa.org (恕不接受手寫表格)，</t>
    </r>
    <r>
      <rPr>
        <b/>
        <sz val="12"/>
        <rFont val="Microsoft JhengHei UI"/>
        <family val="2"/>
      </rPr>
      <t>參賽作品</t>
    </r>
    <r>
      <rPr>
        <sz val="12"/>
        <rFont val="Microsoft JhengHei UI"/>
        <family val="2"/>
        <charset val="136"/>
      </rPr>
      <t xml:space="preserve">須於2026年3月13日或以前郵寄或速遞至本會。
</t>
    </r>
    <r>
      <rPr>
        <b/>
        <sz val="12"/>
        <color rgb="FFC00000"/>
        <rFont val="Microsoft JhengHei UI"/>
        <family val="2"/>
      </rPr>
      <t>郵寄/速遞作品地址</t>
    </r>
    <r>
      <rPr>
        <sz val="12"/>
        <rFont val="Microsoft JhengHei UI"/>
        <family val="2"/>
        <charset val="136"/>
      </rPr>
      <t>：新蒲崗大有街3號萬迪廣場23樓H室 - 香港兒童文化藝術協會收，信封面請註明「香港青少年兒童繪畫大獎賽2026」及團體名稱。</t>
    </r>
    <phoneticPr fontId="1" type="noConversion"/>
  </si>
  <si>
    <t xml:space="preserve"> • 團體必須核實學生之參賽年級及組別，如有發現不符合參賽組別資格，將被取消參賽及得獎資格，所有已繳交之費用亦不會退還。</t>
    <phoneticPr fontId="1" type="noConversion"/>
  </si>
  <si>
    <t xml:space="preserve"> • 遞交報名表代表學校/團體負責人、所有參加者及其家長均詳閱比賽章程及同意遵守有關內容及條款，比賽章程請瀏覽：www.hkccaa.org。</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</si>
</sst>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HK$&quot;#,##0.00_);[Red]\(&quot;HK$&quot;#,##0.00\)"/>
    <numFmt numFmtId="177" formatCode="_([$HK$-C04]* #,##0.00_);_([$HK$-C04]* \(#,##0.00\);_([$HK$-C04]* &quot;-&quot;??_);_(@_)"/>
  </numFmts>
  <fonts count="80">
    <font>
      <sz val="12"/>
      <name val="新細明體"/>
      <family val="1"/>
      <charset val="136"/>
    </font>
    <font>
      <sz val="9"/>
      <name val="新細明體"/>
      <family val="1"/>
      <charset val="136"/>
    </font>
    <font>
      <sz val="10"/>
      <name val="新細明體"/>
      <family val="1"/>
      <charset val="136"/>
    </font>
    <font>
      <sz val="10"/>
      <color indexed="8"/>
      <name val="細明體"/>
      <family val="3"/>
      <charset val="136"/>
    </font>
    <font>
      <sz val="16"/>
      <color indexed="8"/>
      <name val="微軟正黑體"/>
      <family val="2"/>
      <charset val="136"/>
    </font>
    <font>
      <b/>
      <sz val="16"/>
      <color indexed="8"/>
      <name val="微軟正黑體"/>
      <family val="2"/>
      <charset val="136"/>
    </font>
    <font>
      <sz val="12"/>
      <name val="微軟正黑體"/>
      <family val="2"/>
      <charset val="136"/>
    </font>
    <font>
      <b/>
      <sz val="15"/>
      <color indexed="12"/>
      <name val="微軟正黑體"/>
      <family val="2"/>
      <charset val="136"/>
    </font>
    <font>
      <sz val="10"/>
      <color indexed="12"/>
      <name val="微軟正黑體"/>
      <family val="2"/>
      <charset val="136"/>
    </font>
    <font>
      <b/>
      <sz val="18"/>
      <color indexed="14"/>
      <name val="微軟正黑體"/>
      <family val="2"/>
      <charset val="136"/>
    </font>
    <font>
      <sz val="10"/>
      <name val="微軟正黑體"/>
      <family val="2"/>
      <charset val="136"/>
    </font>
    <font>
      <b/>
      <sz val="12"/>
      <color indexed="8"/>
      <name val="微軟正黑體"/>
      <family val="2"/>
      <charset val="136"/>
    </font>
    <font>
      <b/>
      <sz val="16"/>
      <name val="Microsoft JhengHei UI"/>
      <family val="2"/>
      <charset val="136"/>
    </font>
    <font>
      <sz val="12"/>
      <name val="Microsoft JhengHei UI"/>
      <family val="2"/>
      <charset val="136"/>
    </font>
    <font>
      <b/>
      <sz val="14"/>
      <name val="Microsoft JhengHei UI"/>
      <family val="2"/>
      <charset val="136"/>
    </font>
    <font>
      <b/>
      <sz val="12"/>
      <name val="Microsoft JhengHei UI"/>
      <family val="2"/>
      <charset val="136"/>
    </font>
    <font>
      <b/>
      <sz val="15"/>
      <color theme="1"/>
      <name val="微軟正黑體"/>
      <family val="2"/>
      <charset val="136"/>
    </font>
    <font>
      <b/>
      <sz val="18"/>
      <color theme="1"/>
      <name val="微軟正黑體"/>
      <family val="2"/>
      <charset val="136"/>
    </font>
    <font>
      <sz val="10"/>
      <color theme="1"/>
      <name val="微軟正黑體"/>
      <family val="2"/>
      <charset val="136"/>
    </font>
    <font>
      <b/>
      <sz val="12"/>
      <color theme="1"/>
      <name val="微軟正黑體"/>
      <family val="2"/>
      <charset val="136"/>
    </font>
    <font>
      <sz val="12"/>
      <color theme="1"/>
      <name val="微軟正黑體"/>
      <family val="2"/>
      <charset val="136"/>
    </font>
    <font>
      <b/>
      <sz val="12"/>
      <name val="MS Gothic"/>
      <family val="3"/>
      <charset val="128"/>
    </font>
    <font>
      <sz val="12"/>
      <name val="Microsoft JhengHei UI"/>
      <family val="3"/>
      <charset val="128"/>
    </font>
    <font>
      <sz val="10"/>
      <name val="Microsoft JhengHei UI"/>
      <family val="2"/>
      <charset val="136"/>
    </font>
    <font>
      <sz val="11"/>
      <color theme="5"/>
      <name val="微軟正黑體"/>
      <family val="2"/>
      <charset val="136"/>
    </font>
    <font>
      <u/>
      <sz val="12"/>
      <color theme="10"/>
      <name val="新細明體"/>
      <family val="1"/>
      <charset val="136"/>
    </font>
    <font>
      <b/>
      <sz val="12"/>
      <color rgb="FF0070C0"/>
      <name val="Microsoft JhengHei UI"/>
      <family val="2"/>
      <charset val="136"/>
    </font>
    <font>
      <b/>
      <sz val="12"/>
      <color rgb="FFC00000"/>
      <name val="Microsoft JhengHei UI"/>
      <family val="2"/>
      <charset val="136"/>
    </font>
    <font>
      <b/>
      <sz val="12"/>
      <color rgb="FFFF0000"/>
      <name val="Microsoft JhengHei UI"/>
      <family val="2"/>
      <charset val="136"/>
    </font>
    <font>
      <sz val="16"/>
      <color rgb="FFC00000"/>
      <name val="微軟正黑體"/>
      <family val="2"/>
      <charset val="136"/>
    </font>
    <font>
      <sz val="12"/>
      <color rgb="FFC00000"/>
      <name val="Microsoft JhengHei UI"/>
      <family val="2"/>
      <charset val="136"/>
    </font>
    <font>
      <b/>
      <sz val="12"/>
      <color theme="0"/>
      <name val="Microsoft JhengHei UI"/>
      <family val="2"/>
      <charset val="136"/>
    </font>
    <font>
      <sz val="12"/>
      <name val="Wingdings"/>
      <family val="2"/>
      <charset val="2"/>
    </font>
    <font>
      <sz val="12"/>
      <name val="Calibri"/>
      <family val="2"/>
    </font>
    <font>
      <sz val="12"/>
      <name val="Microsoft JhengHei UI"/>
      <family val="2"/>
      <charset val="2"/>
    </font>
    <font>
      <sz val="12"/>
      <color rgb="FFC00000"/>
      <name val="Microsoft JhengHei UI"/>
      <family val="2"/>
      <charset val="2"/>
    </font>
    <font>
      <sz val="12"/>
      <color rgb="FFC00000"/>
      <name val="Wingdings"/>
      <family val="2"/>
      <charset val="2"/>
    </font>
    <font>
      <sz val="12"/>
      <color rgb="FFC00000"/>
      <name val="Calibri"/>
      <family val="2"/>
    </font>
    <font>
      <b/>
      <sz val="16"/>
      <color indexed="8"/>
      <name val="微軟正黑體"/>
      <family val="2"/>
    </font>
    <font>
      <sz val="14"/>
      <color rgb="FF000000"/>
      <name val="微軟正黑體"/>
      <family val="2"/>
      <charset val="136"/>
    </font>
    <font>
      <b/>
      <u/>
      <sz val="14"/>
      <color rgb="FFC00000"/>
      <name val="微軟正黑體"/>
      <family val="2"/>
      <charset val="136"/>
    </font>
    <font>
      <b/>
      <sz val="14"/>
      <name val="微軟正黑體"/>
      <family val="2"/>
      <charset val="136"/>
    </font>
    <font>
      <sz val="14"/>
      <name val="微軟正黑體"/>
      <family val="2"/>
      <charset val="136"/>
    </font>
    <font>
      <b/>
      <sz val="14"/>
      <color theme="5"/>
      <name val="微軟正黑體"/>
      <family val="2"/>
    </font>
    <font>
      <b/>
      <sz val="14"/>
      <color theme="4"/>
      <name val="微軟正黑體"/>
      <family val="2"/>
    </font>
    <font>
      <sz val="12"/>
      <name val="Microsoft JhengHei UI"/>
      <family val="2"/>
    </font>
    <font>
      <sz val="12"/>
      <color rgb="FFFF0000"/>
      <name val="Microsoft JhengHei UI"/>
      <family val="2"/>
    </font>
    <font>
      <sz val="14"/>
      <color indexed="8"/>
      <name val="微軟正黑體"/>
      <family val="2"/>
    </font>
    <font>
      <b/>
      <sz val="14"/>
      <color rgb="FF000000"/>
      <name val="微軟正黑體"/>
      <family val="2"/>
    </font>
    <font>
      <b/>
      <sz val="14"/>
      <color theme="1"/>
      <name val="微軟正黑體"/>
      <family val="2"/>
      <charset val="136"/>
    </font>
    <font>
      <b/>
      <sz val="11"/>
      <color rgb="FF000000"/>
      <name val="微軟正黑體"/>
      <family val="2"/>
      <charset val="136"/>
    </font>
    <font>
      <sz val="14"/>
      <color rgb="FFC00000"/>
      <name val="微軟正黑體"/>
      <family val="2"/>
      <charset val="136"/>
    </font>
    <font>
      <sz val="12"/>
      <color rgb="FF000000"/>
      <name val="微軟正黑體"/>
      <family val="2"/>
    </font>
    <font>
      <b/>
      <sz val="12"/>
      <color indexed="8"/>
      <name val="微軟正黑體"/>
      <family val="2"/>
    </font>
    <font>
      <sz val="12"/>
      <color rgb="FFC00000"/>
      <name val="Microsoft YaHei"/>
      <family val="2"/>
      <charset val="134"/>
    </font>
    <font>
      <sz val="11"/>
      <name val="微軟正黑體"/>
      <family val="2"/>
      <charset val="136"/>
    </font>
    <font>
      <b/>
      <sz val="11"/>
      <name val="微軟正黑體"/>
      <family val="2"/>
      <charset val="136"/>
    </font>
    <font>
      <sz val="11"/>
      <name val="新細明體"/>
      <family val="1"/>
      <charset val="136"/>
    </font>
    <font>
      <sz val="11"/>
      <color indexed="8"/>
      <name val="微軟正黑體"/>
      <family val="2"/>
      <charset val="136"/>
    </font>
    <font>
      <sz val="11"/>
      <color indexed="8"/>
      <name val="細明體"/>
      <family val="3"/>
      <charset val="136"/>
    </font>
    <font>
      <b/>
      <sz val="11"/>
      <color indexed="8"/>
      <name val="微軟正黑體"/>
      <family val="2"/>
      <charset val="136"/>
    </font>
    <font>
      <b/>
      <u/>
      <sz val="11"/>
      <color rgb="FF000000"/>
      <name val="微軟正黑體"/>
      <family val="2"/>
    </font>
    <font>
      <sz val="11"/>
      <color indexed="10"/>
      <name val="新細明體"/>
      <family val="1"/>
      <charset val="136"/>
    </font>
    <font>
      <sz val="14"/>
      <color rgb="FFFF0000"/>
      <name val="微軟正黑體"/>
      <family val="2"/>
    </font>
    <font>
      <b/>
      <sz val="12"/>
      <color rgb="FFC00000"/>
      <name val="微軟正黑體"/>
      <family val="2"/>
      <charset val="136"/>
    </font>
    <font>
      <b/>
      <u/>
      <sz val="12"/>
      <name val="Microsoft JhengHei UI"/>
      <family val="2"/>
      <charset val="136"/>
    </font>
    <font>
      <sz val="12"/>
      <color rgb="FFC00000"/>
      <name val="微軟正黑體"/>
      <family val="2"/>
      <charset val="136"/>
    </font>
    <font>
      <b/>
      <u val="double"/>
      <sz val="12"/>
      <color rgb="FFC00000"/>
      <name val="微軟正黑體"/>
      <family val="2"/>
    </font>
    <font>
      <b/>
      <sz val="9"/>
      <name val="微軟正黑體"/>
      <family val="2"/>
      <charset val="136"/>
    </font>
    <font>
      <sz val="12"/>
      <name val="Microsoft JhengHei"/>
      <family val="2"/>
    </font>
    <font>
      <sz val="12"/>
      <name val="Microsoft JhengHei"/>
      <family val="2"/>
      <charset val="136"/>
    </font>
    <font>
      <b/>
      <sz val="12"/>
      <color rgb="FF00B050"/>
      <name val="Microsoft JhengHei UI"/>
      <family val="2"/>
    </font>
    <font>
      <b/>
      <sz val="12"/>
      <color rgb="FF00B050"/>
      <name val="Microsoft JhengHei"/>
      <family val="2"/>
    </font>
    <font>
      <b/>
      <sz val="12"/>
      <color rgb="FF00B050"/>
      <name val="Microsoft JhengHei UI"/>
      <family val="2"/>
      <charset val="136"/>
    </font>
    <font>
      <u/>
      <sz val="12"/>
      <color theme="10"/>
      <name val="Microsoft JhengHei UI"/>
      <family val="2"/>
      <charset val="136"/>
    </font>
    <font>
      <u/>
      <sz val="12"/>
      <color theme="10"/>
      <name val="Microsoft JhengHei"/>
      <family val="2"/>
      <charset val="136"/>
    </font>
    <font>
      <sz val="12"/>
      <name val="Microsoft JhengHei"/>
      <family val="2"/>
      <charset val="2"/>
    </font>
    <font>
      <sz val="12"/>
      <color rgb="FFC00000"/>
      <name val="Microsoft JhengHei UI"/>
      <family val="2"/>
    </font>
    <font>
      <b/>
      <sz val="12"/>
      <name val="Microsoft JhengHei UI"/>
      <family val="2"/>
    </font>
    <font>
      <b/>
      <sz val="12"/>
      <color rgb="FFC00000"/>
      <name val="Microsoft JhengHei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FF00"/>
        <bgColor rgb="FF000000"/>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88">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left" vertical="center" wrapText="1"/>
    </xf>
    <xf numFmtId="0" fontId="13" fillId="0" borderId="0" xfId="0" applyFont="1">
      <alignment vertical="center"/>
    </xf>
    <xf numFmtId="0" fontId="14" fillId="0" borderId="0" xfId="0" applyFont="1" applyAlignment="1">
      <alignment vertical="center" wrapText="1"/>
    </xf>
    <xf numFmtId="0" fontId="13"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horizontal="left" vertical="center"/>
    </xf>
    <xf numFmtId="0" fontId="25" fillId="0" borderId="0" xfId="1" applyAlignment="1">
      <alignment vertical="center" wrapText="1"/>
    </xf>
    <xf numFmtId="0" fontId="12" fillId="5" borderId="0" xfId="0" applyFont="1" applyFill="1" applyAlignment="1">
      <alignment vertical="center" wrapText="1"/>
    </xf>
    <xf numFmtId="0" fontId="26" fillId="0" borderId="0" xfId="0" applyFont="1" applyAlignment="1">
      <alignment vertical="center" wrapText="1"/>
    </xf>
    <xf numFmtId="0" fontId="15" fillId="6" borderId="0" xfId="0" applyFont="1" applyFill="1" applyAlignment="1">
      <alignment vertical="center" wrapText="1"/>
    </xf>
    <xf numFmtId="0" fontId="19" fillId="8" borderId="1" xfId="0" applyFont="1" applyFill="1" applyBorder="1" applyAlignment="1">
      <alignment horizontal="right" vertical="center" wrapText="1"/>
    </xf>
    <xf numFmtId="0" fontId="19" fillId="8" borderId="1" xfId="0" applyFont="1" applyFill="1" applyBorder="1" applyAlignment="1">
      <alignment horizontal="center" vertical="center" wrapText="1"/>
    </xf>
    <xf numFmtId="0" fontId="31" fillId="9" borderId="0" xfId="0" applyFont="1" applyFill="1" applyAlignment="1">
      <alignment vertical="center" wrapText="1"/>
    </xf>
    <xf numFmtId="0" fontId="34" fillId="0" borderId="0" xfId="0" applyFont="1" applyAlignment="1">
      <alignment vertical="center" wrapText="1"/>
    </xf>
    <xf numFmtId="0" fontId="19" fillId="8" borderId="2" xfId="0" applyFont="1" applyFill="1" applyBorder="1" applyAlignment="1">
      <alignment horizontal="right" vertical="center" wrapText="1"/>
    </xf>
    <xf numFmtId="0" fontId="42" fillId="0" borderId="0" xfId="0" applyFont="1" applyAlignment="1">
      <alignment vertical="center" wrapText="1"/>
    </xf>
    <xf numFmtId="0" fontId="55" fillId="0" borderId="1" xfId="0" applyFont="1" applyBorder="1" applyAlignment="1">
      <alignment horizontal="center" vertical="center"/>
    </xf>
    <xf numFmtId="0" fontId="55" fillId="8" borderId="1" xfId="0" applyFont="1" applyFill="1" applyBorder="1" applyAlignment="1">
      <alignment horizontal="center" vertical="center"/>
    </xf>
    <xf numFmtId="176" fontId="55" fillId="0" borderId="1" xfId="0" applyNumberFormat="1" applyFont="1" applyBorder="1" applyAlignment="1">
      <alignment horizontal="center" vertical="center"/>
    </xf>
    <xf numFmtId="0" fontId="57" fillId="0" borderId="0" xfId="0" applyFont="1" applyAlignment="1">
      <alignment horizontal="center" vertical="center"/>
    </xf>
    <xf numFmtId="0" fontId="55" fillId="0" borderId="0" xfId="0" applyFont="1" applyAlignment="1">
      <alignment horizontal="center" vertical="center"/>
    </xf>
    <xf numFmtId="0" fontId="55" fillId="2" borderId="0" xfId="0" applyFont="1" applyFill="1" applyAlignment="1">
      <alignment horizontal="center" vertical="center"/>
    </xf>
    <xf numFmtId="0" fontId="59" fillId="4" borderId="10" xfId="0" applyFont="1" applyFill="1" applyBorder="1" applyAlignment="1">
      <alignment horizontal="left" vertical="center"/>
    </xf>
    <xf numFmtId="0" fontId="60" fillId="0" borderId="10" xfId="0" applyFont="1" applyBorder="1" applyAlignment="1">
      <alignment horizontal="center" vertical="center"/>
    </xf>
    <xf numFmtId="0" fontId="60" fillId="0" borderId="10" xfId="0" applyFont="1" applyBorder="1" applyAlignment="1">
      <alignment horizontal="center" vertical="center" wrapText="1"/>
    </xf>
    <xf numFmtId="0" fontId="59" fillId="0" borderId="0" xfId="0" applyFont="1" applyAlignment="1">
      <alignment horizontal="left" vertical="center"/>
    </xf>
    <xf numFmtId="0" fontId="62" fillId="4" borderId="1" xfId="0" applyFont="1" applyFill="1" applyBorder="1" applyAlignment="1">
      <alignment horizontal="left" vertical="center"/>
    </xf>
    <xf numFmtId="0" fontId="56" fillId="7" borderId="1" xfId="0" applyFont="1" applyFill="1" applyBorder="1" applyAlignment="1">
      <alignment horizontal="left" vertical="center"/>
    </xf>
    <xf numFmtId="0" fontId="56" fillId="7" borderId="1" xfId="0" applyFont="1" applyFill="1" applyBorder="1" applyAlignment="1">
      <alignment horizontal="center" vertical="center"/>
    </xf>
    <xf numFmtId="176" fontId="56" fillId="7" borderId="1" xfId="0" applyNumberFormat="1" applyFont="1" applyFill="1" applyBorder="1" applyAlignment="1">
      <alignment horizontal="center" vertical="center"/>
    </xf>
    <xf numFmtId="0" fontId="62" fillId="0" borderId="0" xfId="0" applyFont="1" applyAlignment="1">
      <alignment horizontal="left" vertical="center"/>
    </xf>
    <xf numFmtId="0" fontId="45" fillId="10" borderId="0" xfId="0" applyFont="1" applyFill="1">
      <alignment vertical="center"/>
    </xf>
    <xf numFmtId="0" fontId="35" fillId="6" borderId="0" xfId="0" applyFont="1" applyFill="1" applyAlignment="1">
      <alignment vertical="center" wrapText="1"/>
    </xf>
    <xf numFmtId="0" fontId="0" fillId="0" borderId="0" xfId="0" applyAlignment="1">
      <alignment vertical="center" wrapText="1"/>
    </xf>
    <xf numFmtId="0" fontId="55" fillId="3" borderId="1" xfId="0" applyFont="1" applyFill="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58" fillId="3" borderId="1" xfId="0" applyFont="1" applyFill="1" applyBorder="1" applyAlignment="1" applyProtection="1">
      <alignment horizontal="center" vertical="center"/>
      <protection locked="0"/>
    </xf>
    <xf numFmtId="0" fontId="58" fillId="0" borderId="1" xfId="0" applyFont="1" applyBorder="1" applyAlignment="1" applyProtection="1">
      <alignment horizontal="center" vertical="center"/>
      <protection locked="0"/>
    </xf>
    <xf numFmtId="0" fontId="55" fillId="2" borderId="1" xfId="0" applyFont="1" applyFill="1" applyBorder="1" applyAlignment="1" applyProtection="1">
      <alignment horizontal="center" vertical="center"/>
      <protection locked="0"/>
    </xf>
    <xf numFmtId="0" fontId="56" fillId="0" borderId="1" xfId="0" applyFont="1" applyBorder="1" applyAlignment="1" applyProtection="1">
      <alignment horizontal="center" vertical="center"/>
      <protection locked="0"/>
    </xf>
    <xf numFmtId="0" fontId="64" fillId="0" borderId="8" xfId="0" applyFont="1" applyBorder="1">
      <alignment vertical="center"/>
    </xf>
    <xf numFmtId="0" fontId="65" fillId="0" borderId="0" xfId="0" applyFont="1">
      <alignment vertical="center"/>
    </xf>
    <xf numFmtId="0" fontId="66" fillId="0" borderId="0" xfId="0" applyFont="1" applyAlignment="1">
      <alignment horizontal="left" vertical="center"/>
    </xf>
    <xf numFmtId="0" fontId="68" fillId="7" borderId="1" xfId="0" applyFont="1" applyFill="1" applyBorder="1" applyAlignment="1">
      <alignment horizontal="center" vertical="center"/>
    </xf>
    <xf numFmtId="0" fontId="70" fillId="0" borderId="0" xfId="1" applyFont="1" applyAlignment="1">
      <alignment vertical="center" wrapText="1"/>
    </xf>
    <xf numFmtId="0" fontId="74" fillId="0" borderId="0" xfId="1" applyFont="1" applyAlignment="1">
      <alignment vertical="center" wrapText="1"/>
    </xf>
    <xf numFmtId="0" fontId="75" fillId="6" borderId="0" xfId="1" applyFont="1" applyFill="1" applyAlignment="1" applyProtection="1">
      <alignment horizontal="center" vertical="center"/>
      <protection locked="0"/>
    </xf>
    <xf numFmtId="0" fontId="76" fillId="0" borderId="0" xfId="0" applyFont="1" applyAlignment="1">
      <alignment vertical="center" wrapText="1"/>
    </xf>
    <xf numFmtId="0" fontId="13" fillId="0" borderId="0" xfId="0" applyFont="1" applyAlignment="1">
      <alignment vertical="top" wrapText="1"/>
    </xf>
    <xf numFmtId="0" fontId="51" fillId="0" borderId="9" xfId="0" applyFont="1" applyBorder="1" applyAlignment="1" applyProtection="1">
      <alignment horizontal="right" vertical="center" wrapText="1"/>
      <protection hidden="1"/>
    </xf>
    <xf numFmtId="0" fontId="51" fillId="0" borderId="9" xfId="0" applyFont="1" applyBorder="1" applyAlignment="1" applyProtection="1">
      <alignment horizontal="center" vertical="center" wrapText="1"/>
      <protection hidden="1"/>
    </xf>
    <xf numFmtId="0" fontId="47" fillId="8" borderId="8" xfId="0" applyFont="1" applyFill="1" applyBorder="1" applyAlignment="1">
      <alignment horizontal="right" vertical="center" wrapText="1"/>
    </xf>
    <xf numFmtId="0" fontId="47" fillId="8" borderId="3" xfId="0" applyFont="1" applyFill="1" applyBorder="1" applyAlignment="1">
      <alignment horizontal="right" vertical="center" wrapText="1"/>
    </xf>
    <xf numFmtId="0" fontId="4" fillId="8" borderId="2" xfId="0" applyFont="1" applyFill="1" applyBorder="1" applyAlignment="1">
      <alignment vertical="center" wrapText="1"/>
    </xf>
    <xf numFmtId="0" fontId="4" fillId="8" borderId="8" xfId="0" applyFont="1" applyFill="1" applyBorder="1" applyAlignment="1">
      <alignment vertical="center" wrapText="1"/>
    </xf>
    <xf numFmtId="0" fontId="49" fillId="11" borderId="2" xfId="0" applyFont="1" applyFill="1" applyBorder="1" applyAlignment="1">
      <alignment horizontal="right" vertical="center" wrapText="1"/>
    </xf>
    <xf numFmtId="0" fontId="49" fillId="11" borderId="8" xfId="0" applyFont="1" applyFill="1" applyBorder="1" applyAlignment="1">
      <alignment horizontal="right" vertical="center" wrapText="1"/>
    </xf>
    <xf numFmtId="0" fontId="17" fillId="0" borderId="2" xfId="0" applyFont="1" applyBorder="1" applyAlignment="1" applyProtection="1">
      <alignment vertical="center" wrapText="1"/>
      <protection locked="0"/>
    </xf>
    <xf numFmtId="0" fontId="17" fillId="0" borderId="8"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49" fillId="11" borderId="4" xfId="0" applyFont="1" applyFill="1" applyBorder="1" applyAlignment="1">
      <alignment horizontal="center" vertical="center" wrapText="1"/>
    </xf>
    <xf numFmtId="0" fontId="49" fillId="11" borderId="5" xfId="0" applyFont="1" applyFill="1" applyBorder="1" applyAlignment="1">
      <alignment horizontal="center" vertical="center" wrapText="1"/>
    </xf>
    <xf numFmtId="0" fontId="49" fillId="11" borderId="6" xfId="0" applyFont="1" applyFill="1" applyBorder="1" applyAlignment="1">
      <alignment horizontal="center" vertical="center" wrapText="1"/>
    </xf>
    <xf numFmtId="0" fontId="49" fillId="11" borderId="7" xfId="0" applyFont="1" applyFill="1" applyBorder="1" applyAlignment="1">
      <alignment horizontal="center" vertical="center" wrapText="1"/>
    </xf>
    <xf numFmtId="0" fontId="52" fillId="7" borderId="8" xfId="0" applyFont="1" applyFill="1" applyBorder="1" applyAlignment="1">
      <alignment horizontal="right" vertical="center" wrapText="1"/>
    </xf>
    <xf numFmtId="0" fontId="53" fillId="7" borderId="8" xfId="0" applyFont="1" applyFill="1" applyBorder="1" applyAlignment="1">
      <alignment horizontal="right" vertical="center" wrapText="1"/>
    </xf>
    <xf numFmtId="0" fontId="53" fillId="7" borderId="3" xfId="0" applyFont="1" applyFill="1" applyBorder="1" applyAlignment="1">
      <alignment horizontal="right" vertical="center" wrapText="1"/>
    </xf>
    <xf numFmtId="0" fontId="38" fillId="7" borderId="2" xfId="0" applyFont="1" applyFill="1" applyBorder="1" applyAlignment="1">
      <alignment vertical="center" wrapText="1"/>
    </xf>
    <xf numFmtId="0" fontId="38" fillId="7" borderId="8" xfId="0" applyFont="1" applyFill="1" applyBorder="1" applyAlignment="1">
      <alignment vertical="center" wrapText="1"/>
    </xf>
    <xf numFmtId="0" fontId="19" fillId="11" borderId="1" xfId="0" applyFont="1" applyFill="1" applyBorder="1" applyAlignment="1">
      <alignment horizontal="right" vertical="center" wrapText="1"/>
    </xf>
    <xf numFmtId="0" fontId="19" fillId="0" borderId="1" xfId="0" applyFont="1" applyBorder="1" applyAlignment="1" applyProtection="1">
      <alignment horizontal="center" vertical="center" wrapText="1"/>
      <protection locked="0"/>
    </xf>
    <xf numFmtId="0" fontId="19" fillId="8" borderId="8" xfId="0" applyFont="1" applyFill="1" applyBorder="1" applyAlignment="1">
      <alignment horizontal="right" vertical="center" wrapText="1"/>
    </xf>
    <xf numFmtId="0" fontId="19" fillId="8" borderId="3" xfId="0" applyFont="1" applyFill="1" applyBorder="1" applyAlignment="1">
      <alignment horizontal="right" vertical="center" wrapText="1"/>
    </xf>
    <xf numFmtId="177" fontId="19" fillId="8" borderId="1" xfId="0" applyNumberFormat="1" applyFont="1" applyFill="1" applyBorder="1" applyAlignment="1">
      <alignment horizontal="center" vertical="center" wrapText="1"/>
    </xf>
    <xf numFmtId="0" fontId="25" fillId="0" borderId="1" xfId="1" applyBorder="1" applyAlignment="1" applyProtection="1">
      <alignment horizontal="center" vertical="center"/>
      <protection locked="0"/>
    </xf>
    <xf numFmtId="0" fontId="20" fillId="0" borderId="1" xfId="0" applyFont="1" applyBorder="1" applyAlignment="1" applyProtection="1">
      <alignment horizontal="center" vertical="center"/>
      <protection locked="0"/>
    </xf>
  </cellXfs>
  <cellStyles count="2">
    <cellStyle name="一般" xfId="0" builtinId="0"/>
    <cellStyle name="超連結" xfId="1" builtinId="8"/>
  </cellStyles>
  <dxfs count="1">
    <dxf>
      <font>
        <color rgb="FFE20000"/>
      </font>
    </dxf>
  </dxfs>
  <tableStyles count="0" defaultTableStyle="TableStyleMedium9" defaultPivotStyle="PivotStyleLight16"/>
  <colors>
    <mruColors>
      <color rgb="FF00B05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xdr:col>
      <xdr:colOff>305920</xdr:colOff>
      <xdr:row>0</xdr:row>
      <xdr:rowOff>164727</xdr:rowOff>
    </xdr:from>
    <xdr:to>
      <xdr:col>2</xdr:col>
      <xdr:colOff>1350309</xdr:colOff>
      <xdr:row>0</xdr:row>
      <xdr:rowOff>660027</xdr:rowOff>
    </xdr:to>
    <xdr:pic>
      <xdr:nvPicPr>
        <xdr:cNvPr id="1172" name="圖片 2">
          <a:extLst>
            <a:ext uri="{FF2B5EF4-FFF2-40B4-BE49-F238E27FC236}">
              <a16:creationId xmlns:a16="http://schemas.microsoft.com/office/drawing/2014/main" id="{00000000-0008-0000-0000-00009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073" y="164727"/>
          <a:ext cx="243391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584201</xdr:colOff>
      <xdr:row>33</xdr:row>
      <xdr:rowOff>2125133</xdr:rowOff>
    </xdr:from>
    <xdr:to>
      <xdr:col>0</xdr:col>
      <xdr:colOff>1049021</xdr:colOff>
      <xdr:row>33</xdr:row>
      <xdr:rowOff>2490893</xdr:rowOff>
    </xdr:to>
    <xdr:pic>
      <xdr:nvPicPr>
        <xdr:cNvPr id="2" name="圖片 1">
          <a:extLst>
            <a:ext uri="{FF2B5EF4-FFF2-40B4-BE49-F238E27FC236}">
              <a16:creationId xmlns:a16="http://schemas.microsoft.com/office/drawing/2014/main" id="{87CBC68E-6E5C-382B-B6B1-1564F860C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1" y="9271000"/>
          <a:ext cx="46482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2821515</xdr:rowOff>
    </xdr:from>
    <xdr:to>
      <xdr:col>0</xdr:col>
      <xdr:colOff>1373293</xdr:colOff>
      <xdr:row>33</xdr:row>
      <xdr:rowOff>4139775</xdr:rowOff>
    </xdr:to>
    <xdr:pic>
      <xdr:nvPicPr>
        <xdr:cNvPr id="3" name="圖片 2">
          <a:extLst>
            <a:ext uri="{FF2B5EF4-FFF2-40B4-BE49-F238E27FC236}">
              <a16:creationId xmlns:a16="http://schemas.microsoft.com/office/drawing/2014/main" id="{903F80C1-57E9-99FB-6CC0-7167D9324C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098490"/>
          <a:ext cx="1373293" cy="131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1745190</xdr:colOff>
      <xdr:row>33</xdr:row>
      <xdr:rowOff>2806699</xdr:rowOff>
    </xdr:from>
    <xdr:to>
      <xdr:col>0</xdr:col>
      <xdr:colOff>3091391</xdr:colOff>
      <xdr:row>33</xdr:row>
      <xdr:rowOff>4267573</xdr:rowOff>
    </xdr:to>
    <xdr:pic>
      <xdr:nvPicPr>
        <xdr:cNvPr id="4" name="圖片 3">
          <a:extLst>
            <a:ext uri="{FF2B5EF4-FFF2-40B4-BE49-F238E27FC236}">
              <a16:creationId xmlns:a16="http://schemas.microsoft.com/office/drawing/2014/main" id="{E6C0CAC6-96BF-2C38-B5B5-EBAB932779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45190" y="9083674"/>
          <a:ext cx="1346201" cy="1460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file/d/18P-TR1BqmposFoK5KpazW9uS_0rT3PXi/view?usp=drive_lin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hkccaa.org/hkjaa202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1"/>
  <sheetViews>
    <sheetView zoomScale="85" zoomScaleNormal="85" workbookViewId="0">
      <pane ySplit="12" topLeftCell="A13" activePane="bottomLeft" state="frozen"/>
      <selection activeCell="A12" sqref="A12"/>
      <selection pane="bottomLeft" activeCell="B11" sqref="B11"/>
    </sheetView>
  </sheetViews>
  <sheetFormatPr defaultColWidth="9" defaultRowHeight="16.5"/>
  <cols>
    <col min="1" max="1" width="3.125" style="2" customWidth="1"/>
    <col min="2" max="2" width="20.25" style="4" customWidth="1"/>
    <col min="3" max="3" width="29.5" style="4" customWidth="1"/>
    <col min="4" max="4" width="9.875" style="4" customWidth="1"/>
    <col min="5" max="5" width="28.125" style="4" bestFit="1" customWidth="1"/>
    <col min="6" max="6" width="30.875" style="4" customWidth="1"/>
    <col min="7" max="7" width="15" style="4" customWidth="1"/>
    <col min="8" max="8" width="31" style="4" customWidth="1"/>
    <col min="9" max="9" width="14.625" style="4" customWidth="1"/>
    <col min="10" max="10" width="21" style="4" customWidth="1"/>
    <col min="11" max="11" width="14.625" style="4" customWidth="1"/>
    <col min="12" max="12" width="9" style="2" customWidth="1"/>
    <col min="13" max="16384" width="9" style="2"/>
  </cols>
  <sheetData>
    <row r="1" spans="1:11" ht="73.900000000000006" customHeight="1">
      <c r="B1" s="62"/>
      <c r="C1" s="62"/>
      <c r="D1" s="62"/>
      <c r="E1" s="62"/>
      <c r="F1" s="62"/>
      <c r="G1" s="61" t="s">
        <v>67</v>
      </c>
      <c r="H1" s="61"/>
      <c r="I1" s="61"/>
      <c r="J1" s="61"/>
      <c r="K1" s="2"/>
    </row>
    <row r="2" spans="1:11" ht="47.25" customHeight="1">
      <c r="A2" s="1"/>
      <c r="B2" s="65" t="s">
        <v>66</v>
      </c>
      <c r="C2" s="66"/>
      <c r="D2" s="66"/>
      <c r="E2" s="66"/>
      <c r="F2" s="66"/>
      <c r="G2" s="66"/>
      <c r="H2" s="63" t="s">
        <v>0</v>
      </c>
      <c r="I2" s="63"/>
      <c r="J2" s="64"/>
      <c r="K2" s="2"/>
    </row>
    <row r="3" spans="1:11" ht="31.5" customHeight="1">
      <c r="A3" s="1"/>
      <c r="B3" s="72" t="s">
        <v>1</v>
      </c>
      <c r="C3" s="73"/>
      <c r="D3" s="67" t="s">
        <v>2</v>
      </c>
      <c r="E3" s="68"/>
      <c r="F3" s="69"/>
      <c r="G3" s="70"/>
      <c r="H3" s="70"/>
      <c r="I3" s="70"/>
      <c r="J3" s="71"/>
      <c r="K3" s="2"/>
    </row>
    <row r="4" spans="1:11" ht="31.5" customHeight="1">
      <c r="A4" s="1"/>
      <c r="B4" s="74"/>
      <c r="C4" s="75"/>
      <c r="D4" s="67" t="s">
        <v>3</v>
      </c>
      <c r="E4" s="68"/>
      <c r="F4" s="69"/>
      <c r="G4" s="70"/>
      <c r="H4" s="70"/>
      <c r="I4" s="70"/>
      <c r="J4" s="71"/>
      <c r="K4" s="2"/>
    </row>
    <row r="5" spans="1:11" ht="24" customHeight="1">
      <c r="B5" s="81" t="s">
        <v>4</v>
      </c>
      <c r="C5" s="81"/>
      <c r="D5" s="82"/>
      <c r="E5" s="82"/>
      <c r="F5" s="81" t="s">
        <v>5</v>
      </c>
      <c r="G5" s="81"/>
      <c r="H5" s="86"/>
      <c r="I5" s="87"/>
      <c r="J5" s="87"/>
      <c r="K5" s="2"/>
    </row>
    <row r="6" spans="1:11" ht="24" customHeight="1">
      <c r="B6" s="81" t="s">
        <v>6</v>
      </c>
      <c r="C6" s="81"/>
      <c r="D6" s="82"/>
      <c r="E6" s="82"/>
      <c r="F6" s="81" t="s">
        <v>7</v>
      </c>
      <c r="G6" s="81"/>
      <c r="H6" s="82"/>
      <c r="I6" s="82"/>
      <c r="J6" s="82"/>
      <c r="K6" s="2"/>
    </row>
    <row r="7" spans="1:11" s="3" customFormat="1" ht="24" customHeight="1">
      <c r="B7" s="81" t="s">
        <v>8</v>
      </c>
      <c r="C7" s="81"/>
      <c r="D7" s="82"/>
      <c r="E7" s="82"/>
      <c r="F7" s="82"/>
      <c r="G7" s="82"/>
      <c r="H7" s="82"/>
      <c r="I7" s="82"/>
      <c r="J7" s="82"/>
    </row>
    <row r="8" spans="1:11" ht="15.75" customHeight="1">
      <c r="A8" s="1"/>
      <c r="B8" s="9"/>
      <c r="D8" s="52" t="str">
        <f>IF(D9&lt;5,"參賽者人數不足5人，必須使用網上報名表格。","參賽代表已達5人或以上，團體可角逐「優質藝術教育團體獎」，亦可獲豁免退畫行政費$50及速遞費用一次。")</f>
        <v>參賽者人數不足5人，必須使用網上報名表格。</v>
      </c>
      <c r="E8" s="10"/>
      <c r="F8" s="10"/>
      <c r="G8" s="10"/>
      <c r="H8" s="10"/>
      <c r="I8" s="11"/>
      <c r="J8" s="11"/>
      <c r="K8" s="2"/>
    </row>
    <row r="9" spans="1:11" s="3" customFormat="1" ht="24.75" customHeight="1">
      <c r="A9" s="3" t="s">
        <v>9</v>
      </c>
      <c r="C9" s="22" t="s">
        <v>10</v>
      </c>
      <c r="D9" s="23">
        <f>COUNTIF(C15:C113,"&lt;&gt;")</f>
        <v>0</v>
      </c>
      <c r="E9" s="83"/>
      <c r="F9" s="84"/>
      <c r="G9" s="23">
        <f>SUM(G15:G113)</f>
        <v>0</v>
      </c>
      <c r="H9" s="26" t="s">
        <v>11</v>
      </c>
      <c r="I9" s="85">
        <f>SUM(J15:J113)</f>
        <v>0</v>
      </c>
      <c r="J9" s="85"/>
      <c r="K9" s="2"/>
    </row>
    <row r="10" spans="1:11" ht="18" customHeight="1">
      <c r="A10" s="1"/>
      <c r="B10" s="54" t="s">
        <v>57</v>
      </c>
      <c r="C10" s="5"/>
      <c r="D10" s="17"/>
      <c r="E10" s="6"/>
      <c r="F10" s="6"/>
      <c r="G10" s="6"/>
      <c r="H10" s="6"/>
      <c r="I10" s="7"/>
      <c r="J10" s="7"/>
      <c r="K10" s="2"/>
    </row>
    <row r="11" spans="1:11" ht="21.75" customHeight="1">
      <c r="A11" s="1"/>
      <c r="B11" s="58" t="s">
        <v>12</v>
      </c>
      <c r="C11" s="5"/>
      <c r="D11" s="17"/>
      <c r="F11" s="6"/>
      <c r="H11" s="6"/>
      <c r="I11" s="7"/>
      <c r="J11" s="7"/>
      <c r="K11" s="2"/>
    </row>
    <row r="12" spans="1:11" ht="38.25" customHeight="1">
      <c r="A12" s="79" t="s">
        <v>13</v>
      </c>
      <c r="B12" s="80"/>
      <c r="C12" s="80"/>
      <c r="D12" s="80"/>
      <c r="E12" s="80"/>
      <c r="F12" s="80"/>
      <c r="G12" s="80"/>
      <c r="H12" s="76" t="s">
        <v>14</v>
      </c>
      <c r="I12" s="77"/>
      <c r="J12" s="78"/>
      <c r="K12" s="2"/>
    </row>
    <row r="13" spans="1:11" s="37" customFormat="1" ht="34.5" customHeight="1">
      <c r="A13" s="34"/>
      <c r="B13" s="35" t="s">
        <v>15</v>
      </c>
      <c r="C13" s="36" t="s">
        <v>16</v>
      </c>
      <c r="D13" s="35" t="s">
        <v>17</v>
      </c>
      <c r="E13" s="36" t="s">
        <v>18</v>
      </c>
      <c r="F13" s="36" t="s">
        <v>19</v>
      </c>
      <c r="G13" s="36" t="s">
        <v>20</v>
      </c>
      <c r="H13" s="35" t="s">
        <v>59</v>
      </c>
      <c r="I13" s="36" t="s">
        <v>21</v>
      </c>
      <c r="J13" s="36" t="s">
        <v>22</v>
      </c>
      <c r="K13" s="31"/>
    </row>
    <row r="14" spans="1:11" s="42" customFormat="1" ht="24" customHeight="1">
      <c r="A14" s="38"/>
      <c r="B14" s="39" t="s">
        <v>23</v>
      </c>
      <c r="C14" s="39" t="s">
        <v>24</v>
      </c>
      <c r="D14" s="40">
        <v>2019</v>
      </c>
      <c r="E14" s="40" t="s">
        <v>99</v>
      </c>
      <c r="F14" s="55" t="s">
        <v>98</v>
      </c>
      <c r="G14" s="40">
        <v>3</v>
      </c>
      <c r="H14" s="40" t="s">
        <v>87</v>
      </c>
      <c r="I14" s="40">
        <v>2</v>
      </c>
      <c r="J14" s="41">
        <v>950</v>
      </c>
      <c r="K14" s="31"/>
    </row>
    <row r="15" spans="1:11" s="32" customFormat="1" ht="22.5" customHeight="1">
      <c r="A15" s="28">
        <v>1</v>
      </c>
      <c r="B15" s="46"/>
      <c r="C15" s="46"/>
      <c r="D15" s="47"/>
      <c r="E15" s="29" t="e">
        <f>VLOOKUP(D15,組別!$A$2:$B$21,2,FALSE)</f>
        <v>#N/A</v>
      </c>
      <c r="F15" s="51" t="s">
        <v>25</v>
      </c>
      <c r="G15" s="28">
        <f>COUNTIF(F15,"*海*")+COUNTIF(F15,"*我*")+COUNTIF(F15,"*童*")</f>
        <v>0</v>
      </c>
      <c r="H15" s="51" t="s">
        <v>26</v>
      </c>
      <c r="I15" s="28">
        <f>COUNTIF(H15,"*海*")+COUNTIF(H15,"*我*")+COUNTIF(H15,"*童*")</f>
        <v>0</v>
      </c>
      <c r="J15" s="30">
        <f>G15*130+280*I15</f>
        <v>0</v>
      </c>
      <c r="K15" s="31"/>
    </row>
    <row r="16" spans="1:11" s="32" customFormat="1" ht="22.5" customHeight="1">
      <c r="A16" s="28">
        <v>2</v>
      </c>
      <c r="B16" s="46"/>
      <c r="C16" s="46"/>
      <c r="D16" s="47"/>
      <c r="E16" s="29" t="e">
        <f>VLOOKUP(D16,組別!$A$2:$B$21,2,FALSE)</f>
        <v>#N/A</v>
      </c>
      <c r="F16" s="51" t="s">
        <v>25</v>
      </c>
      <c r="G16" s="28">
        <f t="shared" ref="G16:G79" si="0">COUNTIF(F16,"*海*")+COUNTIF(F16,"*我*")+COUNTIF(F16,"*童*")</f>
        <v>0</v>
      </c>
      <c r="H16" s="51" t="s">
        <v>26</v>
      </c>
      <c r="I16" s="28">
        <f t="shared" ref="I16:I79" si="1">COUNTIF(H16,"*色*")+COUNTIF(H16,"*我*")+COUNTIF(H16,"*夏*")</f>
        <v>0</v>
      </c>
      <c r="J16" s="30">
        <f t="shared" ref="J16:J79" si="2">G16*130+280*I16</f>
        <v>0</v>
      </c>
      <c r="K16" s="31"/>
    </row>
    <row r="17" spans="1:11" s="32" customFormat="1" ht="22.5" customHeight="1">
      <c r="A17" s="28">
        <v>3</v>
      </c>
      <c r="B17" s="46"/>
      <c r="C17" s="46"/>
      <c r="D17" s="47"/>
      <c r="E17" s="29" t="e">
        <f>VLOOKUP(D17,組別!$A$2:$B$21,2,FALSE)</f>
        <v>#N/A</v>
      </c>
      <c r="F17" s="51" t="s">
        <v>25</v>
      </c>
      <c r="G17" s="28">
        <f t="shared" si="0"/>
        <v>0</v>
      </c>
      <c r="H17" s="51" t="s">
        <v>26</v>
      </c>
      <c r="I17" s="28">
        <f t="shared" si="1"/>
        <v>0</v>
      </c>
      <c r="J17" s="30">
        <f t="shared" si="2"/>
        <v>0</v>
      </c>
      <c r="K17" s="31"/>
    </row>
    <row r="18" spans="1:11" s="32" customFormat="1" ht="22.5" customHeight="1">
      <c r="A18" s="28">
        <v>4</v>
      </c>
      <c r="B18" s="46"/>
      <c r="C18" s="46"/>
      <c r="D18" s="47"/>
      <c r="E18" s="29" t="e">
        <f>VLOOKUP(D18,組別!$A$2:$B$21,2,FALSE)</f>
        <v>#N/A</v>
      </c>
      <c r="F18" s="51" t="s">
        <v>25</v>
      </c>
      <c r="G18" s="28">
        <f t="shared" si="0"/>
        <v>0</v>
      </c>
      <c r="H18" s="51" t="s">
        <v>26</v>
      </c>
      <c r="I18" s="28">
        <f t="shared" si="1"/>
        <v>0</v>
      </c>
      <c r="J18" s="30">
        <f t="shared" si="2"/>
        <v>0</v>
      </c>
      <c r="K18" s="31"/>
    </row>
    <row r="19" spans="1:11" s="32" customFormat="1" ht="22.5" customHeight="1">
      <c r="A19" s="28">
        <v>5</v>
      </c>
      <c r="B19" s="46"/>
      <c r="C19" s="46"/>
      <c r="D19" s="47"/>
      <c r="E19" s="29" t="e">
        <f>VLOOKUP(D19,組別!$A$2:$B$21,2,FALSE)</f>
        <v>#N/A</v>
      </c>
      <c r="F19" s="51" t="s">
        <v>25</v>
      </c>
      <c r="G19" s="28">
        <f t="shared" si="0"/>
        <v>0</v>
      </c>
      <c r="H19" s="51" t="s">
        <v>26</v>
      </c>
      <c r="I19" s="28">
        <f t="shared" si="1"/>
        <v>0</v>
      </c>
      <c r="J19" s="30">
        <f t="shared" si="2"/>
        <v>0</v>
      </c>
    </row>
    <row r="20" spans="1:11" s="32" customFormat="1" ht="22.5" customHeight="1">
      <c r="A20" s="28">
        <v>6</v>
      </c>
      <c r="B20" s="46"/>
      <c r="C20" s="46"/>
      <c r="D20" s="47"/>
      <c r="E20" s="29" t="e">
        <f>VLOOKUP(D20,組別!$A$2:$B$21,2,FALSE)</f>
        <v>#N/A</v>
      </c>
      <c r="F20" s="51" t="s">
        <v>25</v>
      </c>
      <c r="G20" s="28">
        <f t="shared" si="0"/>
        <v>0</v>
      </c>
      <c r="H20" s="51" t="s">
        <v>26</v>
      </c>
      <c r="I20" s="28">
        <f t="shared" si="1"/>
        <v>0</v>
      </c>
      <c r="J20" s="30">
        <f t="shared" si="2"/>
        <v>0</v>
      </c>
    </row>
    <row r="21" spans="1:11" s="32" customFormat="1" ht="22.5" customHeight="1">
      <c r="A21" s="28">
        <v>7</v>
      </c>
      <c r="B21" s="48"/>
      <c r="C21" s="48"/>
      <c r="D21" s="49"/>
      <c r="E21" s="29" t="e">
        <f>VLOOKUP(D21,組別!$A$2:$B$21,2,FALSE)</f>
        <v>#N/A</v>
      </c>
      <c r="F21" s="51" t="s">
        <v>25</v>
      </c>
      <c r="G21" s="28">
        <f t="shared" si="0"/>
        <v>0</v>
      </c>
      <c r="H21" s="51" t="s">
        <v>26</v>
      </c>
      <c r="I21" s="28">
        <f t="shared" si="1"/>
        <v>0</v>
      </c>
      <c r="J21" s="30">
        <f t="shared" si="2"/>
        <v>0</v>
      </c>
    </row>
    <row r="22" spans="1:11" s="32" customFormat="1" ht="22.5" customHeight="1">
      <c r="A22" s="28">
        <v>8</v>
      </c>
      <c r="B22" s="48"/>
      <c r="C22" s="48"/>
      <c r="D22" s="49"/>
      <c r="E22" s="29" t="e">
        <f>VLOOKUP(D22,組別!$A$2:$B$21,2,FALSE)</f>
        <v>#N/A</v>
      </c>
      <c r="F22" s="51" t="s">
        <v>25</v>
      </c>
      <c r="G22" s="28">
        <f t="shared" si="0"/>
        <v>0</v>
      </c>
      <c r="H22" s="51" t="s">
        <v>26</v>
      </c>
      <c r="I22" s="28">
        <f t="shared" si="1"/>
        <v>0</v>
      </c>
      <c r="J22" s="30">
        <f t="shared" si="2"/>
        <v>0</v>
      </c>
    </row>
    <row r="23" spans="1:11" s="32" customFormat="1" ht="22.5" customHeight="1">
      <c r="A23" s="28">
        <v>9</v>
      </c>
      <c r="B23" s="46"/>
      <c r="C23" s="46"/>
      <c r="D23" s="47"/>
      <c r="E23" s="29" t="e">
        <f>VLOOKUP(D23,組別!$A$2:$B$21,2,FALSE)</f>
        <v>#N/A</v>
      </c>
      <c r="F23" s="51" t="s">
        <v>25</v>
      </c>
      <c r="G23" s="28">
        <f t="shared" si="0"/>
        <v>0</v>
      </c>
      <c r="H23" s="51" t="s">
        <v>26</v>
      </c>
      <c r="I23" s="28">
        <f t="shared" si="1"/>
        <v>0</v>
      </c>
      <c r="J23" s="30">
        <f t="shared" si="2"/>
        <v>0</v>
      </c>
    </row>
    <row r="24" spans="1:11" s="32" customFormat="1" ht="22.5" customHeight="1">
      <c r="A24" s="28">
        <v>10</v>
      </c>
      <c r="B24" s="46"/>
      <c r="C24" s="46"/>
      <c r="D24" s="47"/>
      <c r="E24" s="29" t="e">
        <f>VLOOKUP(D24,組別!$A$2:$B$21,2,FALSE)</f>
        <v>#N/A</v>
      </c>
      <c r="F24" s="51" t="s">
        <v>25</v>
      </c>
      <c r="G24" s="28">
        <f t="shared" si="0"/>
        <v>0</v>
      </c>
      <c r="H24" s="51" t="s">
        <v>26</v>
      </c>
      <c r="I24" s="28">
        <f t="shared" si="1"/>
        <v>0</v>
      </c>
      <c r="J24" s="30">
        <f t="shared" si="2"/>
        <v>0</v>
      </c>
    </row>
    <row r="25" spans="1:11" s="32" customFormat="1" ht="22.5" customHeight="1">
      <c r="A25" s="28">
        <v>11</v>
      </c>
      <c r="B25" s="46"/>
      <c r="C25" s="46"/>
      <c r="D25" s="47"/>
      <c r="E25" s="29" t="e">
        <f>VLOOKUP(D25,組別!$A$2:$B$21,2,FALSE)</f>
        <v>#N/A</v>
      </c>
      <c r="F25" s="51" t="s">
        <v>25</v>
      </c>
      <c r="G25" s="28">
        <f t="shared" si="0"/>
        <v>0</v>
      </c>
      <c r="H25" s="51" t="s">
        <v>26</v>
      </c>
      <c r="I25" s="28">
        <f t="shared" si="1"/>
        <v>0</v>
      </c>
      <c r="J25" s="30">
        <f t="shared" si="2"/>
        <v>0</v>
      </c>
    </row>
    <row r="26" spans="1:11" s="32" customFormat="1" ht="22.5" customHeight="1">
      <c r="A26" s="28">
        <v>12</v>
      </c>
      <c r="B26" s="46"/>
      <c r="C26" s="46"/>
      <c r="D26" s="47"/>
      <c r="E26" s="29" t="e">
        <f>VLOOKUP(D26,組別!$A$2:$B$21,2,FALSE)</f>
        <v>#N/A</v>
      </c>
      <c r="F26" s="51" t="s">
        <v>25</v>
      </c>
      <c r="G26" s="28">
        <f t="shared" si="0"/>
        <v>0</v>
      </c>
      <c r="H26" s="51" t="s">
        <v>26</v>
      </c>
      <c r="I26" s="28">
        <f t="shared" si="1"/>
        <v>0</v>
      </c>
      <c r="J26" s="30">
        <f t="shared" si="2"/>
        <v>0</v>
      </c>
    </row>
    <row r="27" spans="1:11" s="32" customFormat="1" ht="22.5" customHeight="1">
      <c r="A27" s="28">
        <v>13</v>
      </c>
      <c r="B27" s="46"/>
      <c r="C27" s="46"/>
      <c r="D27" s="47"/>
      <c r="E27" s="29" t="e">
        <f>VLOOKUP(D27,組別!$A$2:$B$21,2,FALSE)</f>
        <v>#N/A</v>
      </c>
      <c r="F27" s="51" t="s">
        <v>25</v>
      </c>
      <c r="G27" s="28">
        <f t="shared" si="0"/>
        <v>0</v>
      </c>
      <c r="H27" s="51" t="s">
        <v>26</v>
      </c>
      <c r="I27" s="28">
        <f t="shared" si="1"/>
        <v>0</v>
      </c>
      <c r="J27" s="30">
        <f t="shared" si="2"/>
        <v>0</v>
      </c>
    </row>
    <row r="28" spans="1:11" s="32" customFormat="1" ht="22.5" customHeight="1">
      <c r="A28" s="28">
        <v>14</v>
      </c>
      <c r="B28" s="46"/>
      <c r="C28" s="46"/>
      <c r="D28" s="47"/>
      <c r="E28" s="29" t="e">
        <f>VLOOKUP(D28,組別!$A$2:$B$21,2,FALSE)</f>
        <v>#N/A</v>
      </c>
      <c r="F28" s="51" t="s">
        <v>25</v>
      </c>
      <c r="G28" s="28">
        <f t="shared" si="0"/>
        <v>0</v>
      </c>
      <c r="H28" s="51" t="s">
        <v>26</v>
      </c>
      <c r="I28" s="28">
        <f t="shared" si="1"/>
        <v>0</v>
      </c>
      <c r="J28" s="30">
        <f t="shared" si="2"/>
        <v>0</v>
      </c>
    </row>
    <row r="29" spans="1:11" s="32" customFormat="1" ht="22.5" customHeight="1">
      <c r="A29" s="28">
        <v>15</v>
      </c>
      <c r="B29" s="46"/>
      <c r="C29" s="46"/>
      <c r="D29" s="47"/>
      <c r="E29" s="29" t="e">
        <f>VLOOKUP(D29,組別!$A$2:$B$21,2,FALSE)</f>
        <v>#N/A</v>
      </c>
      <c r="F29" s="51" t="s">
        <v>25</v>
      </c>
      <c r="G29" s="28">
        <f t="shared" si="0"/>
        <v>0</v>
      </c>
      <c r="H29" s="51" t="s">
        <v>26</v>
      </c>
      <c r="I29" s="28">
        <f t="shared" si="1"/>
        <v>0</v>
      </c>
      <c r="J29" s="30">
        <f t="shared" si="2"/>
        <v>0</v>
      </c>
    </row>
    <row r="30" spans="1:11" s="32" customFormat="1" ht="22.5" customHeight="1">
      <c r="A30" s="28">
        <v>16</v>
      </c>
      <c r="B30" s="46"/>
      <c r="C30" s="46"/>
      <c r="D30" s="47"/>
      <c r="E30" s="29" t="e">
        <f>VLOOKUP(D30,組別!$A$2:$B$21,2,FALSE)</f>
        <v>#N/A</v>
      </c>
      <c r="F30" s="51" t="s">
        <v>25</v>
      </c>
      <c r="G30" s="28">
        <f t="shared" si="0"/>
        <v>0</v>
      </c>
      <c r="H30" s="51" t="s">
        <v>26</v>
      </c>
      <c r="I30" s="28">
        <f t="shared" si="1"/>
        <v>0</v>
      </c>
      <c r="J30" s="30">
        <f t="shared" si="2"/>
        <v>0</v>
      </c>
    </row>
    <row r="31" spans="1:11" s="32" customFormat="1" ht="22.5" customHeight="1">
      <c r="A31" s="28">
        <v>17</v>
      </c>
      <c r="B31" s="46"/>
      <c r="C31" s="46"/>
      <c r="D31" s="47"/>
      <c r="E31" s="29" t="e">
        <f>VLOOKUP(D31,組別!$A$2:$B$21,2,FALSE)</f>
        <v>#N/A</v>
      </c>
      <c r="F31" s="51" t="s">
        <v>25</v>
      </c>
      <c r="G31" s="28">
        <f t="shared" si="0"/>
        <v>0</v>
      </c>
      <c r="H31" s="51" t="s">
        <v>26</v>
      </c>
      <c r="I31" s="28">
        <f t="shared" si="1"/>
        <v>0</v>
      </c>
      <c r="J31" s="30">
        <f t="shared" si="2"/>
        <v>0</v>
      </c>
    </row>
    <row r="32" spans="1:11" s="32" customFormat="1" ht="22.5" customHeight="1">
      <c r="A32" s="28">
        <v>18</v>
      </c>
      <c r="B32" s="46"/>
      <c r="C32" s="46"/>
      <c r="D32" s="47"/>
      <c r="E32" s="29" t="e">
        <f>VLOOKUP(D32,組別!$A$2:$B$21,2,FALSE)</f>
        <v>#N/A</v>
      </c>
      <c r="F32" s="51" t="s">
        <v>25</v>
      </c>
      <c r="G32" s="28">
        <f t="shared" si="0"/>
        <v>0</v>
      </c>
      <c r="H32" s="51" t="s">
        <v>26</v>
      </c>
      <c r="I32" s="28">
        <f t="shared" si="1"/>
        <v>0</v>
      </c>
      <c r="J32" s="30">
        <f t="shared" si="2"/>
        <v>0</v>
      </c>
    </row>
    <row r="33" spans="1:18" s="32" customFormat="1" ht="22.5" customHeight="1">
      <c r="A33" s="28">
        <v>19</v>
      </c>
      <c r="B33" s="46"/>
      <c r="C33" s="46"/>
      <c r="D33" s="47"/>
      <c r="E33" s="29" t="e">
        <f>VLOOKUP(D33,組別!$A$2:$B$21,2,FALSE)</f>
        <v>#N/A</v>
      </c>
      <c r="F33" s="51" t="s">
        <v>25</v>
      </c>
      <c r="G33" s="28">
        <f t="shared" si="0"/>
        <v>0</v>
      </c>
      <c r="H33" s="51" t="s">
        <v>26</v>
      </c>
      <c r="I33" s="28">
        <f t="shared" si="1"/>
        <v>0</v>
      </c>
      <c r="J33" s="30">
        <f t="shared" si="2"/>
        <v>0</v>
      </c>
    </row>
    <row r="34" spans="1:18" s="32" customFormat="1" ht="22.5" customHeight="1">
      <c r="A34" s="28">
        <v>20</v>
      </c>
      <c r="B34" s="46"/>
      <c r="C34" s="46"/>
      <c r="D34" s="47"/>
      <c r="E34" s="29" t="e">
        <f>VLOOKUP(D34,組別!$A$2:$B$21,2,FALSE)</f>
        <v>#N/A</v>
      </c>
      <c r="F34" s="51" t="s">
        <v>25</v>
      </c>
      <c r="G34" s="28">
        <f t="shared" si="0"/>
        <v>0</v>
      </c>
      <c r="H34" s="51" t="s">
        <v>26</v>
      </c>
      <c r="I34" s="28">
        <f t="shared" si="1"/>
        <v>0</v>
      </c>
      <c r="J34" s="30">
        <f t="shared" si="2"/>
        <v>0</v>
      </c>
    </row>
    <row r="35" spans="1:18" s="32" customFormat="1" ht="22.5" customHeight="1">
      <c r="A35" s="28">
        <v>21</v>
      </c>
      <c r="B35" s="46"/>
      <c r="C35" s="46"/>
      <c r="D35" s="47"/>
      <c r="E35" s="29" t="e">
        <f>VLOOKUP(D35,組別!$A$2:$B$21,2,FALSE)</f>
        <v>#N/A</v>
      </c>
      <c r="F35" s="51" t="s">
        <v>25</v>
      </c>
      <c r="G35" s="28">
        <f t="shared" si="0"/>
        <v>0</v>
      </c>
      <c r="H35" s="51" t="s">
        <v>26</v>
      </c>
      <c r="I35" s="28">
        <f t="shared" si="1"/>
        <v>0</v>
      </c>
      <c r="J35" s="30">
        <f t="shared" si="2"/>
        <v>0</v>
      </c>
    </row>
    <row r="36" spans="1:18" s="32" customFormat="1" ht="22.5" customHeight="1">
      <c r="A36" s="28">
        <v>22</v>
      </c>
      <c r="B36" s="46"/>
      <c r="C36" s="46"/>
      <c r="D36" s="47"/>
      <c r="E36" s="29" t="e">
        <f>VLOOKUP(D36,組別!$A$2:$B$21,2,FALSE)</f>
        <v>#N/A</v>
      </c>
      <c r="F36" s="51" t="s">
        <v>25</v>
      </c>
      <c r="G36" s="28">
        <f t="shared" si="0"/>
        <v>0</v>
      </c>
      <c r="H36" s="51" t="s">
        <v>26</v>
      </c>
      <c r="I36" s="28">
        <f t="shared" si="1"/>
        <v>0</v>
      </c>
      <c r="J36" s="30">
        <f t="shared" si="2"/>
        <v>0</v>
      </c>
    </row>
    <row r="37" spans="1:18" s="32" customFormat="1" ht="22.5" customHeight="1">
      <c r="A37" s="28">
        <v>23</v>
      </c>
      <c r="B37" s="46"/>
      <c r="C37" s="46"/>
      <c r="D37" s="47"/>
      <c r="E37" s="29" t="e">
        <f>VLOOKUP(D37,組別!$A$2:$B$21,2,FALSE)</f>
        <v>#N/A</v>
      </c>
      <c r="F37" s="51" t="s">
        <v>25</v>
      </c>
      <c r="G37" s="28">
        <f t="shared" si="0"/>
        <v>0</v>
      </c>
      <c r="H37" s="51" t="s">
        <v>26</v>
      </c>
      <c r="I37" s="28">
        <f t="shared" si="1"/>
        <v>0</v>
      </c>
      <c r="J37" s="30">
        <f t="shared" si="2"/>
        <v>0</v>
      </c>
    </row>
    <row r="38" spans="1:18" s="32" customFormat="1" ht="22.5" customHeight="1">
      <c r="A38" s="28">
        <v>24</v>
      </c>
      <c r="B38" s="46"/>
      <c r="C38" s="46"/>
      <c r="D38" s="47"/>
      <c r="E38" s="29" t="e">
        <f>VLOOKUP(D38,組別!$A$2:$B$21,2,FALSE)</f>
        <v>#N/A</v>
      </c>
      <c r="F38" s="51" t="s">
        <v>25</v>
      </c>
      <c r="G38" s="28">
        <f t="shared" si="0"/>
        <v>0</v>
      </c>
      <c r="H38" s="51" t="s">
        <v>26</v>
      </c>
      <c r="I38" s="28">
        <f t="shared" si="1"/>
        <v>0</v>
      </c>
      <c r="J38" s="30">
        <f t="shared" si="2"/>
        <v>0</v>
      </c>
    </row>
    <row r="39" spans="1:18" s="32" customFormat="1" ht="22.5" customHeight="1">
      <c r="A39" s="28">
        <v>25</v>
      </c>
      <c r="B39" s="46"/>
      <c r="C39" s="46"/>
      <c r="D39" s="47"/>
      <c r="E39" s="29" t="e">
        <f>VLOOKUP(D39,組別!$A$2:$B$21,2,FALSE)</f>
        <v>#N/A</v>
      </c>
      <c r="F39" s="51" t="s">
        <v>25</v>
      </c>
      <c r="G39" s="28">
        <f t="shared" si="0"/>
        <v>0</v>
      </c>
      <c r="H39" s="51" t="s">
        <v>26</v>
      </c>
      <c r="I39" s="28">
        <f t="shared" si="1"/>
        <v>0</v>
      </c>
      <c r="J39" s="30">
        <f t="shared" si="2"/>
        <v>0</v>
      </c>
    </row>
    <row r="40" spans="1:18" s="33" customFormat="1" ht="22.5" customHeight="1">
      <c r="A40" s="28">
        <v>26</v>
      </c>
      <c r="B40" s="46"/>
      <c r="C40" s="46"/>
      <c r="D40" s="50"/>
      <c r="E40" s="29" t="e">
        <f>VLOOKUP(D40,組別!$A$2:$B$21,2,FALSE)</f>
        <v>#N/A</v>
      </c>
      <c r="F40" s="51" t="s">
        <v>25</v>
      </c>
      <c r="G40" s="28">
        <f t="shared" si="0"/>
        <v>0</v>
      </c>
      <c r="H40" s="51" t="s">
        <v>26</v>
      </c>
      <c r="I40" s="28">
        <f t="shared" si="1"/>
        <v>0</v>
      </c>
      <c r="J40" s="30">
        <f t="shared" si="2"/>
        <v>0</v>
      </c>
      <c r="K40" s="32"/>
      <c r="L40" s="32"/>
      <c r="M40" s="32"/>
      <c r="N40" s="32"/>
      <c r="O40" s="32"/>
      <c r="P40" s="32"/>
      <c r="Q40" s="32"/>
      <c r="R40" s="32"/>
    </row>
    <row r="41" spans="1:18" s="32" customFormat="1" ht="22.5" customHeight="1">
      <c r="A41" s="28">
        <v>27</v>
      </c>
      <c r="B41" s="46"/>
      <c r="C41" s="46"/>
      <c r="D41" s="47"/>
      <c r="E41" s="29" t="e">
        <f>VLOOKUP(D41,組別!$A$2:$B$21,2,FALSE)</f>
        <v>#N/A</v>
      </c>
      <c r="F41" s="51" t="s">
        <v>25</v>
      </c>
      <c r="G41" s="28">
        <f t="shared" si="0"/>
        <v>0</v>
      </c>
      <c r="H41" s="51" t="s">
        <v>26</v>
      </c>
      <c r="I41" s="28">
        <f t="shared" si="1"/>
        <v>0</v>
      </c>
      <c r="J41" s="30">
        <f t="shared" si="2"/>
        <v>0</v>
      </c>
    </row>
    <row r="42" spans="1:18" s="32" customFormat="1" ht="22.5" customHeight="1">
      <c r="A42" s="28">
        <v>28</v>
      </c>
      <c r="B42" s="46"/>
      <c r="C42" s="46"/>
      <c r="D42" s="47"/>
      <c r="E42" s="29" t="e">
        <f>VLOOKUP(D42,組別!$A$2:$B$21,2,FALSE)</f>
        <v>#N/A</v>
      </c>
      <c r="F42" s="51" t="s">
        <v>25</v>
      </c>
      <c r="G42" s="28">
        <f t="shared" si="0"/>
        <v>0</v>
      </c>
      <c r="H42" s="51" t="s">
        <v>26</v>
      </c>
      <c r="I42" s="28">
        <f t="shared" si="1"/>
        <v>0</v>
      </c>
      <c r="J42" s="30">
        <f t="shared" si="2"/>
        <v>0</v>
      </c>
    </row>
    <row r="43" spans="1:18" s="32" customFormat="1" ht="22.5" customHeight="1">
      <c r="A43" s="28">
        <v>29</v>
      </c>
      <c r="B43" s="46"/>
      <c r="C43" s="46"/>
      <c r="D43" s="47"/>
      <c r="E43" s="29" t="e">
        <f>VLOOKUP(D43,組別!$A$2:$B$21,2,FALSE)</f>
        <v>#N/A</v>
      </c>
      <c r="F43" s="51" t="s">
        <v>25</v>
      </c>
      <c r="G43" s="28">
        <f t="shared" si="0"/>
        <v>0</v>
      </c>
      <c r="H43" s="51" t="s">
        <v>26</v>
      </c>
      <c r="I43" s="28">
        <f t="shared" si="1"/>
        <v>0</v>
      </c>
      <c r="J43" s="30">
        <f t="shared" si="2"/>
        <v>0</v>
      </c>
    </row>
    <row r="44" spans="1:18" s="32" customFormat="1" ht="22.5" customHeight="1">
      <c r="A44" s="28">
        <v>30</v>
      </c>
      <c r="B44" s="46"/>
      <c r="C44" s="46"/>
      <c r="D44" s="47"/>
      <c r="E44" s="29" t="e">
        <f>VLOOKUP(D44,組別!$A$2:$B$21,2,FALSE)</f>
        <v>#N/A</v>
      </c>
      <c r="F44" s="51" t="s">
        <v>25</v>
      </c>
      <c r="G44" s="28">
        <f t="shared" si="0"/>
        <v>0</v>
      </c>
      <c r="H44" s="51" t="s">
        <v>26</v>
      </c>
      <c r="I44" s="28">
        <f t="shared" si="1"/>
        <v>0</v>
      </c>
      <c r="J44" s="30">
        <f t="shared" si="2"/>
        <v>0</v>
      </c>
    </row>
    <row r="45" spans="1:18" s="32" customFormat="1" ht="22.5" customHeight="1">
      <c r="A45" s="28">
        <v>31</v>
      </c>
      <c r="B45" s="46"/>
      <c r="C45" s="46"/>
      <c r="D45" s="47"/>
      <c r="E45" s="29" t="e">
        <f>VLOOKUP(D45,組別!$A$2:$B$21,2,FALSE)</f>
        <v>#N/A</v>
      </c>
      <c r="F45" s="51" t="s">
        <v>25</v>
      </c>
      <c r="G45" s="28">
        <f t="shared" si="0"/>
        <v>0</v>
      </c>
      <c r="H45" s="51" t="s">
        <v>26</v>
      </c>
      <c r="I45" s="28">
        <f t="shared" si="1"/>
        <v>0</v>
      </c>
      <c r="J45" s="30">
        <f t="shared" si="2"/>
        <v>0</v>
      </c>
    </row>
    <row r="46" spans="1:18" s="32" customFormat="1" ht="22.5" customHeight="1">
      <c r="A46" s="28">
        <v>32</v>
      </c>
      <c r="B46" s="46"/>
      <c r="C46" s="46"/>
      <c r="D46" s="47"/>
      <c r="E46" s="29" t="e">
        <f>VLOOKUP(D46,組別!$A$2:$B$21,2,FALSE)</f>
        <v>#N/A</v>
      </c>
      <c r="F46" s="51" t="s">
        <v>25</v>
      </c>
      <c r="G46" s="28">
        <f t="shared" si="0"/>
        <v>0</v>
      </c>
      <c r="H46" s="51" t="s">
        <v>26</v>
      </c>
      <c r="I46" s="28">
        <f t="shared" si="1"/>
        <v>0</v>
      </c>
      <c r="J46" s="30">
        <f t="shared" si="2"/>
        <v>0</v>
      </c>
    </row>
    <row r="47" spans="1:18" s="32" customFormat="1" ht="22.5" customHeight="1">
      <c r="A47" s="28">
        <v>33</v>
      </c>
      <c r="B47" s="46"/>
      <c r="C47" s="46"/>
      <c r="D47" s="47"/>
      <c r="E47" s="29" t="e">
        <f>VLOOKUP(D47,組別!$A$2:$B$21,2,FALSE)</f>
        <v>#N/A</v>
      </c>
      <c r="F47" s="51" t="s">
        <v>25</v>
      </c>
      <c r="G47" s="28">
        <f t="shared" si="0"/>
        <v>0</v>
      </c>
      <c r="H47" s="51" t="s">
        <v>26</v>
      </c>
      <c r="I47" s="28">
        <f t="shared" si="1"/>
        <v>0</v>
      </c>
      <c r="J47" s="30">
        <f t="shared" si="2"/>
        <v>0</v>
      </c>
    </row>
    <row r="48" spans="1:18" s="32" customFormat="1" ht="22.5" customHeight="1">
      <c r="A48" s="28">
        <v>34</v>
      </c>
      <c r="B48" s="46"/>
      <c r="C48" s="46"/>
      <c r="D48" s="47"/>
      <c r="E48" s="29" t="e">
        <f>VLOOKUP(D48,組別!$A$2:$B$21,2,FALSE)</f>
        <v>#N/A</v>
      </c>
      <c r="F48" s="51" t="s">
        <v>25</v>
      </c>
      <c r="G48" s="28">
        <f t="shared" si="0"/>
        <v>0</v>
      </c>
      <c r="H48" s="51" t="s">
        <v>26</v>
      </c>
      <c r="I48" s="28">
        <f t="shared" si="1"/>
        <v>0</v>
      </c>
      <c r="J48" s="30">
        <f t="shared" si="2"/>
        <v>0</v>
      </c>
    </row>
    <row r="49" spans="1:10" s="32" customFormat="1" ht="22.5" customHeight="1">
      <c r="A49" s="28">
        <v>35</v>
      </c>
      <c r="B49" s="46"/>
      <c r="C49" s="46"/>
      <c r="D49" s="47"/>
      <c r="E49" s="29" t="e">
        <f>VLOOKUP(D49,組別!$A$2:$B$21,2,FALSE)</f>
        <v>#N/A</v>
      </c>
      <c r="F49" s="51" t="s">
        <v>25</v>
      </c>
      <c r="G49" s="28">
        <f t="shared" si="0"/>
        <v>0</v>
      </c>
      <c r="H49" s="51" t="s">
        <v>26</v>
      </c>
      <c r="I49" s="28">
        <f t="shared" si="1"/>
        <v>0</v>
      </c>
      <c r="J49" s="30">
        <f t="shared" si="2"/>
        <v>0</v>
      </c>
    </row>
    <row r="50" spans="1:10" s="32" customFormat="1" ht="22.5" customHeight="1">
      <c r="A50" s="28">
        <v>36</v>
      </c>
      <c r="B50" s="46"/>
      <c r="C50" s="46"/>
      <c r="D50" s="47"/>
      <c r="E50" s="29" t="e">
        <f>VLOOKUP(D50,組別!$A$2:$B$21,2,FALSE)</f>
        <v>#N/A</v>
      </c>
      <c r="F50" s="51" t="s">
        <v>25</v>
      </c>
      <c r="G50" s="28">
        <f t="shared" si="0"/>
        <v>0</v>
      </c>
      <c r="H50" s="51" t="s">
        <v>26</v>
      </c>
      <c r="I50" s="28">
        <f t="shared" si="1"/>
        <v>0</v>
      </c>
      <c r="J50" s="30">
        <f t="shared" si="2"/>
        <v>0</v>
      </c>
    </row>
    <row r="51" spans="1:10" s="32" customFormat="1" ht="22.5" customHeight="1">
      <c r="A51" s="28">
        <v>37</v>
      </c>
      <c r="B51" s="46"/>
      <c r="C51" s="46"/>
      <c r="D51" s="47"/>
      <c r="E51" s="29" t="e">
        <f>VLOOKUP(D51,組別!$A$2:$B$21,2,FALSE)</f>
        <v>#N/A</v>
      </c>
      <c r="F51" s="51" t="s">
        <v>25</v>
      </c>
      <c r="G51" s="28">
        <f t="shared" si="0"/>
        <v>0</v>
      </c>
      <c r="H51" s="51" t="s">
        <v>26</v>
      </c>
      <c r="I51" s="28">
        <f t="shared" si="1"/>
        <v>0</v>
      </c>
      <c r="J51" s="30">
        <f t="shared" si="2"/>
        <v>0</v>
      </c>
    </row>
    <row r="52" spans="1:10" s="32" customFormat="1" ht="22.5" customHeight="1">
      <c r="A52" s="28">
        <v>38</v>
      </c>
      <c r="B52" s="46"/>
      <c r="C52" s="46"/>
      <c r="D52" s="47"/>
      <c r="E52" s="29" t="e">
        <f>VLOOKUP(D52,組別!$A$2:$B$21,2,FALSE)</f>
        <v>#N/A</v>
      </c>
      <c r="F52" s="51" t="s">
        <v>25</v>
      </c>
      <c r="G52" s="28">
        <f t="shared" si="0"/>
        <v>0</v>
      </c>
      <c r="H52" s="51" t="s">
        <v>26</v>
      </c>
      <c r="I52" s="28">
        <f t="shared" si="1"/>
        <v>0</v>
      </c>
      <c r="J52" s="30">
        <f t="shared" si="2"/>
        <v>0</v>
      </c>
    </row>
    <row r="53" spans="1:10" s="32" customFormat="1" ht="22.5" customHeight="1">
      <c r="A53" s="28">
        <v>39</v>
      </c>
      <c r="B53" s="46"/>
      <c r="C53" s="46"/>
      <c r="D53" s="47"/>
      <c r="E53" s="29" t="e">
        <f>VLOOKUP(D53,組別!$A$2:$B$21,2,FALSE)</f>
        <v>#N/A</v>
      </c>
      <c r="F53" s="51" t="s">
        <v>25</v>
      </c>
      <c r="G53" s="28">
        <f t="shared" si="0"/>
        <v>0</v>
      </c>
      <c r="H53" s="51" t="s">
        <v>26</v>
      </c>
      <c r="I53" s="28">
        <f t="shared" si="1"/>
        <v>0</v>
      </c>
      <c r="J53" s="30">
        <f t="shared" si="2"/>
        <v>0</v>
      </c>
    </row>
    <row r="54" spans="1:10" s="32" customFormat="1" ht="22.5" customHeight="1">
      <c r="A54" s="28">
        <v>40</v>
      </c>
      <c r="B54" s="46"/>
      <c r="C54" s="46"/>
      <c r="D54" s="47"/>
      <c r="E54" s="29" t="e">
        <f>VLOOKUP(D54,組別!$A$2:$B$21,2,FALSE)</f>
        <v>#N/A</v>
      </c>
      <c r="F54" s="51" t="s">
        <v>25</v>
      </c>
      <c r="G54" s="28">
        <f t="shared" si="0"/>
        <v>0</v>
      </c>
      <c r="H54" s="51" t="s">
        <v>26</v>
      </c>
      <c r="I54" s="28">
        <f t="shared" si="1"/>
        <v>0</v>
      </c>
      <c r="J54" s="30">
        <f t="shared" si="2"/>
        <v>0</v>
      </c>
    </row>
    <row r="55" spans="1:10" s="32" customFormat="1" ht="22.5" customHeight="1">
      <c r="A55" s="28">
        <v>41</v>
      </c>
      <c r="B55" s="46"/>
      <c r="C55" s="46"/>
      <c r="D55" s="47"/>
      <c r="E55" s="29" t="e">
        <f>VLOOKUP(D55,組別!$A$2:$B$21,2,FALSE)</f>
        <v>#N/A</v>
      </c>
      <c r="F55" s="51" t="s">
        <v>25</v>
      </c>
      <c r="G55" s="28">
        <f t="shared" si="0"/>
        <v>0</v>
      </c>
      <c r="H55" s="51" t="s">
        <v>26</v>
      </c>
      <c r="I55" s="28">
        <f t="shared" si="1"/>
        <v>0</v>
      </c>
      <c r="J55" s="30">
        <f t="shared" si="2"/>
        <v>0</v>
      </c>
    </row>
    <row r="56" spans="1:10" s="32" customFormat="1" ht="22.5" customHeight="1">
      <c r="A56" s="28">
        <v>42</v>
      </c>
      <c r="B56" s="46"/>
      <c r="C56" s="46"/>
      <c r="D56" s="47"/>
      <c r="E56" s="29" t="e">
        <f>VLOOKUP(D56,組別!$A$2:$B$21,2,FALSE)</f>
        <v>#N/A</v>
      </c>
      <c r="F56" s="51" t="s">
        <v>25</v>
      </c>
      <c r="G56" s="28">
        <f t="shared" si="0"/>
        <v>0</v>
      </c>
      <c r="H56" s="51" t="s">
        <v>26</v>
      </c>
      <c r="I56" s="28">
        <f t="shared" si="1"/>
        <v>0</v>
      </c>
      <c r="J56" s="30">
        <f t="shared" si="2"/>
        <v>0</v>
      </c>
    </row>
    <row r="57" spans="1:10" s="32" customFormat="1" ht="22.5" customHeight="1">
      <c r="A57" s="28">
        <v>43</v>
      </c>
      <c r="B57" s="46"/>
      <c r="C57" s="46"/>
      <c r="D57" s="47"/>
      <c r="E57" s="29" t="e">
        <f>VLOOKUP(D57,組別!$A$2:$B$21,2,FALSE)</f>
        <v>#N/A</v>
      </c>
      <c r="F57" s="51" t="s">
        <v>25</v>
      </c>
      <c r="G57" s="28">
        <f t="shared" si="0"/>
        <v>0</v>
      </c>
      <c r="H57" s="51" t="s">
        <v>26</v>
      </c>
      <c r="I57" s="28">
        <f t="shared" si="1"/>
        <v>0</v>
      </c>
      <c r="J57" s="30">
        <f t="shared" si="2"/>
        <v>0</v>
      </c>
    </row>
    <row r="58" spans="1:10" s="32" customFormat="1" ht="22.5" customHeight="1">
      <c r="A58" s="28">
        <v>44</v>
      </c>
      <c r="B58" s="46"/>
      <c r="C58" s="46"/>
      <c r="D58" s="47"/>
      <c r="E58" s="29" t="e">
        <f>VLOOKUP(D58,組別!$A$2:$B$21,2,FALSE)</f>
        <v>#N/A</v>
      </c>
      <c r="F58" s="51" t="s">
        <v>25</v>
      </c>
      <c r="G58" s="28">
        <f t="shared" si="0"/>
        <v>0</v>
      </c>
      <c r="H58" s="51" t="s">
        <v>26</v>
      </c>
      <c r="I58" s="28">
        <f t="shared" si="1"/>
        <v>0</v>
      </c>
      <c r="J58" s="30">
        <f t="shared" si="2"/>
        <v>0</v>
      </c>
    </row>
    <row r="59" spans="1:10" s="32" customFormat="1" ht="22.5" customHeight="1">
      <c r="A59" s="28">
        <v>45</v>
      </c>
      <c r="B59" s="46"/>
      <c r="C59" s="46"/>
      <c r="D59" s="47"/>
      <c r="E59" s="29" t="e">
        <f>VLOOKUP(D59,組別!$A$2:$B$21,2,FALSE)</f>
        <v>#N/A</v>
      </c>
      <c r="F59" s="51" t="s">
        <v>25</v>
      </c>
      <c r="G59" s="28">
        <f t="shared" si="0"/>
        <v>0</v>
      </c>
      <c r="H59" s="51" t="s">
        <v>26</v>
      </c>
      <c r="I59" s="28">
        <f t="shared" si="1"/>
        <v>0</v>
      </c>
      <c r="J59" s="30">
        <f t="shared" si="2"/>
        <v>0</v>
      </c>
    </row>
    <row r="60" spans="1:10" s="32" customFormat="1" ht="22.5" customHeight="1">
      <c r="A60" s="28">
        <v>46</v>
      </c>
      <c r="B60" s="46"/>
      <c r="C60" s="46"/>
      <c r="D60" s="47"/>
      <c r="E60" s="29" t="e">
        <f>VLOOKUP(D60,組別!$A$2:$B$21,2,FALSE)</f>
        <v>#N/A</v>
      </c>
      <c r="F60" s="51" t="s">
        <v>25</v>
      </c>
      <c r="G60" s="28">
        <f t="shared" si="0"/>
        <v>0</v>
      </c>
      <c r="H60" s="51" t="s">
        <v>26</v>
      </c>
      <c r="I60" s="28">
        <f t="shared" si="1"/>
        <v>0</v>
      </c>
      <c r="J60" s="30">
        <f t="shared" si="2"/>
        <v>0</v>
      </c>
    </row>
    <row r="61" spans="1:10" s="32" customFormat="1" ht="22.5" customHeight="1">
      <c r="A61" s="28">
        <v>47</v>
      </c>
      <c r="B61" s="46"/>
      <c r="C61" s="46"/>
      <c r="D61" s="47"/>
      <c r="E61" s="29" t="e">
        <f>VLOOKUP(D61,組別!$A$2:$B$21,2,FALSE)</f>
        <v>#N/A</v>
      </c>
      <c r="F61" s="51" t="s">
        <v>25</v>
      </c>
      <c r="G61" s="28">
        <f t="shared" si="0"/>
        <v>0</v>
      </c>
      <c r="H61" s="51" t="s">
        <v>26</v>
      </c>
      <c r="I61" s="28">
        <f t="shared" si="1"/>
        <v>0</v>
      </c>
      <c r="J61" s="30">
        <f t="shared" si="2"/>
        <v>0</v>
      </c>
    </row>
    <row r="62" spans="1:10" s="32" customFormat="1" ht="22.5" customHeight="1">
      <c r="A62" s="28">
        <v>48</v>
      </c>
      <c r="B62" s="46"/>
      <c r="C62" s="46"/>
      <c r="D62" s="47"/>
      <c r="E62" s="29" t="e">
        <f>VLOOKUP(D62,組別!$A$2:$B$21,2,FALSE)</f>
        <v>#N/A</v>
      </c>
      <c r="F62" s="51" t="s">
        <v>25</v>
      </c>
      <c r="G62" s="28">
        <f t="shared" si="0"/>
        <v>0</v>
      </c>
      <c r="H62" s="51" t="s">
        <v>26</v>
      </c>
      <c r="I62" s="28">
        <f t="shared" si="1"/>
        <v>0</v>
      </c>
      <c r="J62" s="30">
        <f t="shared" si="2"/>
        <v>0</v>
      </c>
    </row>
    <row r="63" spans="1:10" s="32" customFormat="1" ht="22.5" customHeight="1">
      <c r="A63" s="28">
        <v>49</v>
      </c>
      <c r="B63" s="46"/>
      <c r="C63" s="46"/>
      <c r="D63" s="47"/>
      <c r="E63" s="29" t="e">
        <f>VLOOKUP(D63,組別!$A$2:$B$21,2,FALSE)</f>
        <v>#N/A</v>
      </c>
      <c r="F63" s="51" t="s">
        <v>25</v>
      </c>
      <c r="G63" s="28">
        <f t="shared" si="0"/>
        <v>0</v>
      </c>
      <c r="H63" s="51" t="s">
        <v>26</v>
      </c>
      <c r="I63" s="28">
        <f t="shared" si="1"/>
        <v>0</v>
      </c>
      <c r="J63" s="30">
        <f t="shared" si="2"/>
        <v>0</v>
      </c>
    </row>
    <row r="64" spans="1:10" s="32" customFormat="1" ht="22.5" customHeight="1">
      <c r="A64" s="28">
        <v>50</v>
      </c>
      <c r="B64" s="46"/>
      <c r="C64" s="46"/>
      <c r="D64" s="47"/>
      <c r="E64" s="29" t="e">
        <f>VLOOKUP(D64,組別!$A$2:$B$21,2,FALSE)</f>
        <v>#N/A</v>
      </c>
      <c r="F64" s="51" t="s">
        <v>25</v>
      </c>
      <c r="G64" s="28">
        <f t="shared" si="0"/>
        <v>0</v>
      </c>
      <c r="H64" s="51" t="s">
        <v>26</v>
      </c>
      <c r="I64" s="28">
        <f t="shared" si="1"/>
        <v>0</v>
      </c>
      <c r="J64" s="30">
        <f t="shared" si="2"/>
        <v>0</v>
      </c>
    </row>
    <row r="65" spans="1:10" s="32" customFormat="1" ht="22.5" customHeight="1">
      <c r="A65" s="28">
        <v>51</v>
      </c>
      <c r="B65" s="46"/>
      <c r="C65" s="46"/>
      <c r="D65" s="47"/>
      <c r="E65" s="29" t="e">
        <f>VLOOKUP(D65,組別!$A$2:$B$21,2,FALSE)</f>
        <v>#N/A</v>
      </c>
      <c r="F65" s="51" t="s">
        <v>25</v>
      </c>
      <c r="G65" s="28">
        <f t="shared" si="0"/>
        <v>0</v>
      </c>
      <c r="H65" s="51" t="s">
        <v>26</v>
      </c>
      <c r="I65" s="28">
        <f t="shared" si="1"/>
        <v>0</v>
      </c>
      <c r="J65" s="30">
        <f t="shared" si="2"/>
        <v>0</v>
      </c>
    </row>
    <row r="66" spans="1:10" s="32" customFormat="1" ht="22.5" customHeight="1">
      <c r="A66" s="28">
        <v>52</v>
      </c>
      <c r="B66" s="46"/>
      <c r="C66" s="46"/>
      <c r="D66" s="47"/>
      <c r="E66" s="29" t="e">
        <f>VLOOKUP(D66,組別!$A$2:$B$21,2,FALSE)</f>
        <v>#N/A</v>
      </c>
      <c r="F66" s="51" t="s">
        <v>25</v>
      </c>
      <c r="G66" s="28">
        <f t="shared" si="0"/>
        <v>0</v>
      </c>
      <c r="H66" s="51" t="s">
        <v>26</v>
      </c>
      <c r="I66" s="28">
        <f t="shared" si="1"/>
        <v>0</v>
      </c>
      <c r="J66" s="30">
        <f t="shared" si="2"/>
        <v>0</v>
      </c>
    </row>
    <row r="67" spans="1:10" s="32" customFormat="1" ht="22.5" customHeight="1">
      <c r="A67" s="28">
        <v>53</v>
      </c>
      <c r="B67" s="46"/>
      <c r="C67" s="46"/>
      <c r="D67" s="47"/>
      <c r="E67" s="29" t="e">
        <f>VLOOKUP(D67,組別!$A$2:$B$21,2,FALSE)</f>
        <v>#N/A</v>
      </c>
      <c r="F67" s="51" t="s">
        <v>25</v>
      </c>
      <c r="G67" s="28">
        <f t="shared" si="0"/>
        <v>0</v>
      </c>
      <c r="H67" s="51" t="s">
        <v>26</v>
      </c>
      <c r="I67" s="28">
        <f t="shared" si="1"/>
        <v>0</v>
      </c>
      <c r="J67" s="30">
        <f t="shared" si="2"/>
        <v>0</v>
      </c>
    </row>
    <row r="68" spans="1:10" s="32" customFormat="1" ht="22.5" customHeight="1">
      <c r="A68" s="28">
        <v>54</v>
      </c>
      <c r="B68" s="46"/>
      <c r="C68" s="46"/>
      <c r="D68" s="47"/>
      <c r="E68" s="29" t="e">
        <f>VLOOKUP(D68,組別!$A$2:$B$21,2,FALSE)</f>
        <v>#N/A</v>
      </c>
      <c r="F68" s="51" t="s">
        <v>25</v>
      </c>
      <c r="G68" s="28">
        <f t="shared" si="0"/>
        <v>0</v>
      </c>
      <c r="H68" s="51" t="s">
        <v>26</v>
      </c>
      <c r="I68" s="28">
        <f t="shared" si="1"/>
        <v>0</v>
      </c>
      <c r="J68" s="30">
        <f t="shared" si="2"/>
        <v>0</v>
      </c>
    </row>
    <row r="69" spans="1:10" s="32" customFormat="1" ht="22.5" customHeight="1">
      <c r="A69" s="28">
        <v>55</v>
      </c>
      <c r="B69" s="46"/>
      <c r="C69" s="46"/>
      <c r="D69" s="47"/>
      <c r="E69" s="29" t="e">
        <f>VLOOKUP(D69,組別!$A$2:$B$21,2,FALSE)</f>
        <v>#N/A</v>
      </c>
      <c r="F69" s="51" t="s">
        <v>25</v>
      </c>
      <c r="G69" s="28">
        <f t="shared" si="0"/>
        <v>0</v>
      </c>
      <c r="H69" s="51" t="s">
        <v>26</v>
      </c>
      <c r="I69" s="28">
        <f t="shared" si="1"/>
        <v>0</v>
      </c>
      <c r="J69" s="30">
        <f t="shared" si="2"/>
        <v>0</v>
      </c>
    </row>
    <row r="70" spans="1:10" s="32" customFormat="1" ht="22.5" customHeight="1">
      <c r="A70" s="28">
        <v>56</v>
      </c>
      <c r="B70" s="46"/>
      <c r="C70" s="46"/>
      <c r="D70" s="47"/>
      <c r="E70" s="29" t="e">
        <f>VLOOKUP(D70,組別!$A$2:$B$21,2,FALSE)</f>
        <v>#N/A</v>
      </c>
      <c r="F70" s="51" t="s">
        <v>25</v>
      </c>
      <c r="G70" s="28">
        <f t="shared" si="0"/>
        <v>0</v>
      </c>
      <c r="H70" s="51" t="s">
        <v>26</v>
      </c>
      <c r="I70" s="28">
        <f t="shared" si="1"/>
        <v>0</v>
      </c>
      <c r="J70" s="30">
        <f t="shared" si="2"/>
        <v>0</v>
      </c>
    </row>
    <row r="71" spans="1:10" s="32" customFormat="1" ht="22.5" customHeight="1">
      <c r="A71" s="28">
        <v>57</v>
      </c>
      <c r="B71" s="46"/>
      <c r="C71" s="46"/>
      <c r="D71" s="47"/>
      <c r="E71" s="29" t="e">
        <f>VLOOKUP(D71,組別!$A$2:$B$21,2,FALSE)</f>
        <v>#N/A</v>
      </c>
      <c r="F71" s="51" t="s">
        <v>25</v>
      </c>
      <c r="G71" s="28">
        <f t="shared" si="0"/>
        <v>0</v>
      </c>
      <c r="H71" s="51" t="s">
        <v>26</v>
      </c>
      <c r="I71" s="28">
        <f t="shared" si="1"/>
        <v>0</v>
      </c>
      <c r="J71" s="30">
        <f t="shared" si="2"/>
        <v>0</v>
      </c>
    </row>
    <row r="72" spans="1:10" s="32" customFormat="1" ht="22.5" customHeight="1">
      <c r="A72" s="28">
        <v>58</v>
      </c>
      <c r="B72" s="46"/>
      <c r="C72" s="46"/>
      <c r="D72" s="47"/>
      <c r="E72" s="29" t="e">
        <f>VLOOKUP(D72,組別!$A$2:$B$21,2,FALSE)</f>
        <v>#N/A</v>
      </c>
      <c r="F72" s="51" t="s">
        <v>25</v>
      </c>
      <c r="G72" s="28">
        <f t="shared" si="0"/>
        <v>0</v>
      </c>
      <c r="H72" s="51" t="s">
        <v>26</v>
      </c>
      <c r="I72" s="28">
        <f t="shared" si="1"/>
        <v>0</v>
      </c>
      <c r="J72" s="30">
        <f t="shared" si="2"/>
        <v>0</v>
      </c>
    </row>
    <row r="73" spans="1:10" s="32" customFormat="1" ht="22.5" customHeight="1">
      <c r="A73" s="28">
        <v>59</v>
      </c>
      <c r="B73" s="46"/>
      <c r="C73" s="46"/>
      <c r="D73" s="47"/>
      <c r="E73" s="29" t="e">
        <f>VLOOKUP(D73,組別!$A$2:$B$21,2,FALSE)</f>
        <v>#N/A</v>
      </c>
      <c r="F73" s="51" t="s">
        <v>25</v>
      </c>
      <c r="G73" s="28">
        <f t="shared" si="0"/>
        <v>0</v>
      </c>
      <c r="H73" s="51" t="s">
        <v>26</v>
      </c>
      <c r="I73" s="28">
        <f t="shared" si="1"/>
        <v>0</v>
      </c>
      <c r="J73" s="30">
        <f t="shared" si="2"/>
        <v>0</v>
      </c>
    </row>
    <row r="74" spans="1:10" s="32" customFormat="1" ht="22.5" customHeight="1">
      <c r="A74" s="28">
        <v>60</v>
      </c>
      <c r="B74" s="46"/>
      <c r="C74" s="46"/>
      <c r="D74" s="47"/>
      <c r="E74" s="29" t="e">
        <f>VLOOKUP(D74,組別!$A$2:$B$21,2,FALSE)</f>
        <v>#N/A</v>
      </c>
      <c r="F74" s="51" t="s">
        <v>25</v>
      </c>
      <c r="G74" s="28">
        <f t="shared" si="0"/>
        <v>0</v>
      </c>
      <c r="H74" s="51" t="s">
        <v>26</v>
      </c>
      <c r="I74" s="28">
        <f t="shared" si="1"/>
        <v>0</v>
      </c>
      <c r="J74" s="30">
        <f t="shared" si="2"/>
        <v>0</v>
      </c>
    </row>
    <row r="75" spans="1:10" s="32" customFormat="1" ht="22.5" customHeight="1">
      <c r="A75" s="28">
        <v>61</v>
      </c>
      <c r="B75" s="46"/>
      <c r="C75" s="46"/>
      <c r="D75" s="47"/>
      <c r="E75" s="29" t="e">
        <f>VLOOKUP(D75,組別!$A$2:$B$21,2,FALSE)</f>
        <v>#N/A</v>
      </c>
      <c r="F75" s="51" t="s">
        <v>25</v>
      </c>
      <c r="G75" s="28">
        <f t="shared" si="0"/>
        <v>0</v>
      </c>
      <c r="H75" s="51" t="s">
        <v>26</v>
      </c>
      <c r="I75" s="28">
        <f t="shared" si="1"/>
        <v>0</v>
      </c>
      <c r="J75" s="30">
        <f t="shared" si="2"/>
        <v>0</v>
      </c>
    </row>
    <row r="76" spans="1:10" s="32" customFormat="1" ht="22.5" customHeight="1">
      <c r="A76" s="28">
        <v>62</v>
      </c>
      <c r="B76" s="46"/>
      <c r="C76" s="46"/>
      <c r="D76" s="47"/>
      <c r="E76" s="29" t="e">
        <f>VLOOKUP(D76,組別!$A$2:$B$21,2,FALSE)</f>
        <v>#N/A</v>
      </c>
      <c r="F76" s="51" t="s">
        <v>25</v>
      </c>
      <c r="G76" s="28">
        <f t="shared" si="0"/>
        <v>0</v>
      </c>
      <c r="H76" s="51" t="s">
        <v>26</v>
      </c>
      <c r="I76" s="28">
        <f t="shared" si="1"/>
        <v>0</v>
      </c>
      <c r="J76" s="30">
        <f t="shared" si="2"/>
        <v>0</v>
      </c>
    </row>
    <row r="77" spans="1:10" s="32" customFormat="1" ht="22.5" customHeight="1">
      <c r="A77" s="28">
        <v>63</v>
      </c>
      <c r="B77" s="46"/>
      <c r="C77" s="46"/>
      <c r="D77" s="47"/>
      <c r="E77" s="29" t="e">
        <f>VLOOKUP(D77,組別!$A$2:$B$21,2,FALSE)</f>
        <v>#N/A</v>
      </c>
      <c r="F77" s="51" t="s">
        <v>25</v>
      </c>
      <c r="G77" s="28">
        <f t="shared" si="0"/>
        <v>0</v>
      </c>
      <c r="H77" s="51" t="s">
        <v>26</v>
      </c>
      <c r="I77" s="28">
        <f t="shared" si="1"/>
        <v>0</v>
      </c>
      <c r="J77" s="30">
        <f t="shared" si="2"/>
        <v>0</v>
      </c>
    </row>
    <row r="78" spans="1:10" s="32" customFormat="1" ht="22.5" customHeight="1">
      <c r="A78" s="28">
        <v>64</v>
      </c>
      <c r="B78" s="46"/>
      <c r="C78" s="46"/>
      <c r="D78" s="47"/>
      <c r="E78" s="29" t="e">
        <f>VLOOKUP(D78,組別!$A$2:$B$21,2,FALSE)</f>
        <v>#N/A</v>
      </c>
      <c r="F78" s="51" t="s">
        <v>25</v>
      </c>
      <c r="G78" s="28">
        <f t="shared" si="0"/>
        <v>0</v>
      </c>
      <c r="H78" s="51" t="s">
        <v>26</v>
      </c>
      <c r="I78" s="28">
        <f t="shared" si="1"/>
        <v>0</v>
      </c>
      <c r="J78" s="30">
        <f t="shared" si="2"/>
        <v>0</v>
      </c>
    </row>
    <row r="79" spans="1:10" s="32" customFormat="1" ht="22.5" customHeight="1">
      <c r="A79" s="28">
        <v>65</v>
      </c>
      <c r="B79" s="46"/>
      <c r="C79" s="46"/>
      <c r="D79" s="47"/>
      <c r="E79" s="29" t="e">
        <f>VLOOKUP(D79,組別!$A$2:$B$21,2,FALSE)</f>
        <v>#N/A</v>
      </c>
      <c r="F79" s="51" t="s">
        <v>25</v>
      </c>
      <c r="G79" s="28">
        <f t="shared" si="0"/>
        <v>0</v>
      </c>
      <c r="H79" s="51" t="s">
        <v>26</v>
      </c>
      <c r="I79" s="28">
        <f t="shared" si="1"/>
        <v>0</v>
      </c>
      <c r="J79" s="30">
        <f t="shared" si="2"/>
        <v>0</v>
      </c>
    </row>
    <row r="80" spans="1:10" s="32" customFormat="1" ht="22.5" customHeight="1">
      <c r="A80" s="28">
        <v>66</v>
      </c>
      <c r="B80" s="46"/>
      <c r="C80" s="46"/>
      <c r="D80" s="47"/>
      <c r="E80" s="29" t="e">
        <f>VLOOKUP(D80,組別!$A$2:$B$21,2,FALSE)</f>
        <v>#N/A</v>
      </c>
      <c r="F80" s="51" t="s">
        <v>25</v>
      </c>
      <c r="G80" s="28">
        <f t="shared" ref="G80:G113" si="3">COUNTIF(F80,"*海*")+COUNTIF(F80,"*我*")+COUNTIF(F80,"*童*")</f>
        <v>0</v>
      </c>
      <c r="H80" s="51" t="s">
        <v>26</v>
      </c>
      <c r="I80" s="28">
        <f t="shared" ref="I80:I113" si="4">COUNTIF(H80,"*色*")+COUNTIF(H80,"*我*")+COUNTIF(H80,"*夏*")</f>
        <v>0</v>
      </c>
      <c r="J80" s="30">
        <f t="shared" ref="J80:J113" si="5">G80*130+280*I80</f>
        <v>0</v>
      </c>
    </row>
    <row r="81" spans="1:11" s="31" customFormat="1" ht="22.5" customHeight="1">
      <c r="A81" s="28">
        <v>67</v>
      </c>
      <c r="B81" s="46"/>
      <c r="C81" s="46"/>
      <c r="D81" s="47"/>
      <c r="E81" s="29" t="e">
        <f>VLOOKUP(D81,組別!$A$2:$B$21,2,FALSE)</f>
        <v>#N/A</v>
      </c>
      <c r="F81" s="51" t="s">
        <v>25</v>
      </c>
      <c r="G81" s="28">
        <f t="shared" si="3"/>
        <v>0</v>
      </c>
      <c r="H81" s="51" t="s">
        <v>26</v>
      </c>
      <c r="I81" s="28">
        <f t="shared" si="4"/>
        <v>0</v>
      </c>
      <c r="J81" s="30">
        <f t="shared" si="5"/>
        <v>0</v>
      </c>
      <c r="K81" s="32"/>
    </row>
    <row r="82" spans="1:11" s="31" customFormat="1" ht="22.5" customHeight="1">
      <c r="A82" s="28">
        <v>68</v>
      </c>
      <c r="B82" s="46"/>
      <c r="C82" s="46"/>
      <c r="D82" s="47"/>
      <c r="E82" s="29" t="e">
        <f>VLOOKUP(D82,組別!$A$2:$B$21,2,FALSE)</f>
        <v>#N/A</v>
      </c>
      <c r="F82" s="51" t="s">
        <v>25</v>
      </c>
      <c r="G82" s="28">
        <f t="shared" si="3"/>
        <v>0</v>
      </c>
      <c r="H82" s="51" t="s">
        <v>26</v>
      </c>
      <c r="I82" s="28">
        <f t="shared" si="4"/>
        <v>0</v>
      </c>
      <c r="J82" s="30">
        <f t="shared" si="5"/>
        <v>0</v>
      </c>
      <c r="K82" s="32"/>
    </row>
    <row r="83" spans="1:11" s="31" customFormat="1" ht="22.5" customHeight="1">
      <c r="A83" s="28">
        <v>69</v>
      </c>
      <c r="B83" s="46"/>
      <c r="C83" s="46"/>
      <c r="D83" s="47"/>
      <c r="E83" s="29" t="e">
        <f>VLOOKUP(D83,組別!$A$2:$B$21,2,FALSE)</f>
        <v>#N/A</v>
      </c>
      <c r="F83" s="51" t="s">
        <v>25</v>
      </c>
      <c r="G83" s="28">
        <f t="shared" si="3"/>
        <v>0</v>
      </c>
      <c r="H83" s="51" t="s">
        <v>26</v>
      </c>
      <c r="I83" s="28">
        <f t="shared" si="4"/>
        <v>0</v>
      </c>
      <c r="J83" s="30">
        <f t="shared" si="5"/>
        <v>0</v>
      </c>
      <c r="K83" s="32"/>
    </row>
    <row r="84" spans="1:11" s="31" customFormat="1" ht="22.5" customHeight="1">
      <c r="A84" s="28">
        <v>70</v>
      </c>
      <c r="B84" s="46"/>
      <c r="C84" s="46"/>
      <c r="D84" s="47"/>
      <c r="E84" s="29" t="e">
        <f>VLOOKUP(D84,組別!$A$2:$B$21,2,FALSE)</f>
        <v>#N/A</v>
      </c>
      <c r="F84" s="51" t="s">
        <v>25</v>
      </c>
      <c r="G84" s="28">
        <f t="shared" si="3"/>
        <v>0</v>
      </c>
      <c r="H84" s="51" t="s">
        <v>26</v>
      </c>
      <c r="I84" s="28">
        <f t="shared" si="4"/>
        <v>0</v>
      </c>
      <c r="J84" s="30">
        <f t="shared" si="5"/>
        <v>0</v>
      </c>
      <c r="K84" s="32"/>
    </row>
    <row r="85" spans="1:11" s="31" customFormat="1" ht="22.5" customHeight="1">
      <c r="A85" s="28">
        <v>71</v>
      </c>
      <c r="B85" s="46"/>
      <c r="C85" s="46"/>
      <c r="D85" s="47"/>
      <c r="E85" s="29" t="e">
        <f>VLOOKUP(D85,組別!$A$2:$B$21,2,FALSE)</f>
        <v>#N/A</v>
      </c>
      <c r="F85" s="51" t="s">
        <v>25</v>
      </c>
      <c r="G85" s="28">
        <f t="shared" si="3"/>
        <v>0</v>
      </c>
      <c r="H85" s="51" t="s">
        <v>26</v>
      </c>
      <c r="I85" s="28">
        <f t="shared" si="4"/>
        <v>0</v>
      </c>
      <c r="J85" s="30">
        <f t="shared" si="5"/>
        <v>0</v>
      </c>
      <c r="K85" s="32"/>
    </row>
    <row r="86" spans="1:11" s="31" customFormat="1" ht="22.5" customHeight="1">
      <c r="A86" s="28">
        <v>72</v>
      </c>
      <c r="B86" s="46"/>
      <c r="C86" s="46"/>
      <c r="D86" s="47"/>
      <c r="E86" s="29" t="e">
        <f>VLOOKUP(D86,組別!$A$2:$B$21,2,FALSE)</f>
        <v>#N/A</v>
      </c>
      <c r="F86" s="51" t="s">
        <v>25</v>
      </c>
      <c r="G86" s="28">
        <f t="shared" si="3"/>
        <v>0</v>
      </c>
      <c r="H86" s="51" t="s">
        <v>26</v>
      </c>
      <c r="I86" s="28">
        <f t="shared" si="4"/>
        <v>0</v>
      </c>
      <c r="J86" s="30">
        <f t="shared" si="5"/>
        <v>0</v>
      </c>
      <c r="K86" s="32"/>
    </row>
    <row r="87" spans="1:11" s="31" customFormat="1" ht="22.5" customHeight="1">
      <c r="A87" s="28">
        <v>73</v>
      </c>
      <c r="B87" s="46"/>
      <c r="C87" s="46"/>
      <c r="D87" s="47"/>
      <c r="E87" s="29" t="e">
        <f>VLOOKUP(D87,組別!$A$2:$B$21,2,FALSE)</f>
        <v>#N/A</v>
      </c>
      <c r="F87" s="51" t="s">
        <v>25</v>
      </c>
      <c r="G87" s="28">
        <f t="shared" si="3"/>
        <v>0</v>
      </c>
      <c r="H87" s="51" t="s">
        <v>26</v>
      </c>
      <c r="I87" s="28">
        <f t="shared" si="4"/>
        <v>0</v>
      </c>
      <c r="J87" s="30">
        <f t="shared" si="5"/>
        <v>0</v>
      </c>
      <c r="K87" s="32"/>
    </row>
    <row r="88" spans="1:11" s="31" customFormat="1" ht="22.5" customHeight="1">
      <c r="A88" s="28">
        <v>74</v>
      </c>
      <c r="B88" s="46"/>
      <c r="C88" s="46"/>
      <c r="D88" s="47"/>
      <c r="E88" s="29" t="e">
        <f>VLOOKUP(D88,組別!$A$2:$B$21,2,FALSE)</f>
        <v>#N/A</v>
      </c>
      <c r="F88" s="51" t="s">
        <v>25</v>
      </c>
      <c r="G88" s="28">
        <f t="shared" si="3"/>
        <v>0</v>
      </c>
      <c r="H88" s="51" t="s">
        <v>26</v>
      </c>
      <c r="I88" s="28">
        <f t="shared" si="4"/>
        <v>0</v>
      </c>
      <c r="J88" s="30">
        <f t="shared" si="5"/>
        <v>0</v>
      </c>
      <c r="K88" s="32"/>
    </row>
    <row r="89" spans="1:11" s="31" customFormat="1" ht="22.5" customHeight="1">
      <c r="A89" s="28">
        <v>75</v>
      </c>
      <c r="B89" s="46"/>
      <c r="C89" s="46"/>
      <c r="D89" s="47"/>
      <c r="E89" s="29" t="e">
        <f>VLOOKUP(D89,組別!$A$2:$B$21,2,FALSE)</f>
        <v>#N/A</v>
      </c>
      <c r="F89" s="51" t="s">
        <v>25</v>
      </c>
      <c r="G89" s="28">
        <f t="shared" si="3"/>
        <v>0</v>
      </c>
      <c r="H89" s="51" t="s">
        <v>26</v>
      </c>
      <c r="I89" s="28">
        <f t="shared" si="4"/>
        <v>0</v>
      </c>
      <c r="J89" s="30">
        <f t="shared" si="5"/>
        <v>0</v>
      </c>
      <c r="K89" s="32"/>
    </row>
    <row r="90" spans="1:11" s="31" customFormat="1" ht="22.5" customHeight="1">
      <c r="A90" s="28">
        <v>76</v>
      </c>
      <c r="B90" s="46"/>
      <c r="C90" s="46"/>
      <c r="D90" s="47"/>
      <c r="E90" s="29" t="e">
        <f>VLOOKUP(D90,組別!$A$2:$B$21,2,FALSE)</f>
        <v>#N/A</v>
      </c>
      <c r="F90" s="51" t="s">
        <v>25</v>
      </c>
      <c r="G90" s="28">
        <f t="shared" si="3"/>
        <v>0</v>
      </c>
      <c r="H90" s="51" t="s">
        <v>26</v>
      </c>
      <c r="I90" s="28">
        <f t="shared" si="4"/>
        <v>0</v>
      </c>
      <c r="J90" s="30">
        <f t="shared" si="5"/>
        <v>0</v>
      </c>
      <c r="K90" s="32"/>
    </row>
    <row r="91" spans="1:11" s="31" customFormat="1" ht="22.5" customHeight="1">
      <c r="A91" s="28">
        <v>77</v>
      </c>
      <c r="B91" s="46"/>
      <c r="C91" s="46"/>
      <c r="D91" s="47"/>
      <c r="E91" s="29" t="e">
        <f>VLOOKUP(D91,組別!$A$2:$B$21,2,FALSE)</f>
        <v>#N/A</v>
      </c>
      <c r="F91" s="51" t="s">
        <v>25</v>
      </c>
      <c r="G91" s="28">
        <f t="shared" si="3"/>
        <v>0</v>
      </c>
      <c r="H91" s="51" t="s">
        <v>26</v>
      </c>
      <c r="I91" s="28">
        <f t="shared" si="4"/>
        <v>0</v>
      </c>
      <c r="J91" s="30">
        <f t="shared" si="5"/>
        <v>0</v>
      </c>
      <c r="K91" s="32"/>
    </row>
    <row r="92" spans="1:11" s="31" customFormat="1" ht="22.5" customHeight="1">
      <c r="A92" s="28">
        <v>78</v>
      </c>
      <c r="B92" s="46"/>
      <c r="C92" s="46"/>
      <c r="D92" s="47"/>
      <c r="E92" s="29" t="e">
        <f>VLOOKUP(D92,組別!$A$2:$B$21,2,FALSE)</f>
        <v>#N/A</v>
      </c>
      <c r="F92" s="51" t="s">
        <v>25</v>
      </c>
      <c r="G92" s="28">
        <f t="shared" si="3"/>
        <v>0</v>
      </c>
      <c r="H92" s="51" t="s">
        <v>26</v>
      </c>
      <c r="I92" s="28">
        <f t="shared" si="4"/>
        <v>0</v>
      </c>
      <c r="J92" s="30">
        <f t="shared" si="5"/>
        <v>0</v>
      </c>
      <c r="K92" s="32"/>
    </row>
    <row r="93" spans="1:11" s="31" customFormat="1" ht="22.5" customHeight="1">
      <c r="A93" s="28">
        <v>79</v>
      </c>
      <c r="B93" s="46"/>
      <c r="C93" s="46"/>
      <c r="D93" s="47"/>
      <c r="E93" s="29" t="e">
        <f>VLOOKUP(D93,組別!$A$2:$B$21,2,FALSE)</f>
        <v>#N/A</v>
      </c>
      <c r="F93" s="51" t="s">
        <v>25</v>
      </c>
      <c r="G93" s="28">
        <f t="shared" si="3"/>
        <v>0</v>
      </c>
      <c r="H93" s="51" t="s">
        <v>26</v>
      </c>
      <c r="I93" s="28">
        <f t="shared" si="4"/>
        <v>0</v>
      </c>
      <c r="J93" s="30">
        <f t="shared" si="5"/>
        <v>0</v>
      </c>
      <c r="K93" s="32"/>
    </row>
    <row r="94" spans="1:11" s="31" customFormat="1" ht="22.5" customHeight="1">
      <c r="A94" s="28">
        <v>80</v>
      </c>
      <c r="B94" s="46"/>
      <c r="C94" s="46"/>
      <c r="D94" s="47"/>
      <c r="E94" s="29" t="e">
        <f>VLOOKUP(D94,組別!$A$2:$B$21,2,FALSE)</f>
        <v>#N/A</v>
      </c>
      <c r="F94" s="51" t="s">
        <v>25</v>
      </c>
      <c r="G94" s="28">
        <f t="shared" si="3"/>
        <v>0</v>
      </c>
      <c r="H94" s="51" t="s">
        <v>26</v>
      </c>
      <c r="I94" s="28">
        <f t="shared" si="4"/>
        <v>0</v>
      </c>
      <c r="J94" s="30">
        <f t="shared" si="5"/>
        <v>0</v>
      </c>
      <c r="K94" s="32"/>
    </row>
    <row r="95" spans="1:11" s="31" customFormat="1" ht="22.5" customHeight="1">
      <c r="A95" s="28">
        <v>81</v>
      </c>
      <c r="B95" s="46"/>
      <c r="C95" s="46"/>
      <c r="D95" s="47"/>
      <c r="E95" s="29" t="e">
        <f>VLOOKUP(D95,組別!$A$2:$B$21,2,FALSE)</f>
        <v>#N/A</v>
      </c>
      <c r="F95" s="51" t="s">
        <v>25</v>
      </c>
      <c r="G95" s="28">
        <f t="shared" si="3"/>
        <v>0</v>
      </c>
      <c r="H95" s="51" t="s">
        <v>26</v>
      </c>
      <c r="I95" s="28">
        <f t="shared" si="4"/>
        <v>0</v>
      </c>
      <c r="J95" s="30">
        <f t="shared" si="5"/>
        <v>0</v>
      </c>
      <c r="K95" s="32"/>
    </row>
    <row r="96" spans="1:11" s="31" customFormat="1" ht="22.5" customHeight="1">
      <c r="A96" s="28">
        <v>82</v>
      </c>
      <c r="B96" s="46"/>
      <c r="C96" s="46"/>
      <c r="D96" s="47"/>
      <c r="E96" s="29" t="e">
        <f>VLOOKUP(D96,組別!$A$2:$B$21,2,FALSE)</f>
        <v>#N/A</v>
      </c>
      <c r="F96" s="51" t="s">
        <v>25</v>
      </c>
      <c r="G96" s="28">
        <f t="shared" si="3"/>
        <v>0</v>
      </c>
      <c r="H96" s="51" t="s">
        <v>26</v>
      </c>
      <c r="I96" s="28">
        <f t="shared" si="4"/>
        <v>0</v>
      </c>
      <c r="J96" s="30">
        <f t="shared" si="5"/>
        <v>0</v>
      </c>
      <c r="K96" s="32"/>
    </row>
    <row r="97" spans="1:11" s="31" customFormat="1" ht="22.5" customHeight="1">
      <c r="A97" s="28">
        <v>83</v>
      </c>
      <c r="B97" s="46"/>
      <c r="C97" s="46"/>
      <c r="D97" s="47"/>
      <c r="E97" s="29" t="e">
        <f>VLOOKUP(D97,組別!$A$2:$B$21,2,FALSE)</f>
        <v>#N/A</v>
      </c>
      <c r="F97" s="51" t="s">
        <v>25</v>
      </c>
      <c r="G97" s="28">
        <f t="shared" si="3"/>
        <v>0</v>
      </c>
      <c r="H97" s="51" t="s">
        <v>26</v>
      </c>
      <c r="I97" s="28">
        <f t="shared" si="4"/>
        <v>0</v>
      </c>
      <c r="J97" s="30">
        <f t="shared" si="5"/>
        <v>0</v>
      </c>
      <c r="K97" s="32"/>
    </row>
    <row r="98" spans="1:11" s="31" customFormat="1" ht="22.5" customHeight="1">
      <c r="A98" s="28">
        <v>84</v>
      </c>
      <c r="B98" s="46"/>
      <c r="C98" s="46"/>
      <c r="D98" s="47"/>
      <c r="E98" s="29" t="e">
        <f>VLOOKUP(D98,組別!$A$2:$B$21,2,FALSE)</f>
        <v>#N/A</v>
      </c>
      <c r="F98" s="51" t="s">
        <v>25</v>
      </c>
      <c r="G98" s="28">
        <f t="shared" si="3"/>
        <v>0</v>
      </c>
      <c r="H98" s="51" t="s">
        <v>26</v>
      </c>
      <c r="I98" s="28">
        <f t="shared" si="4"/>
        <v>0</v>
      </c>
      <c r="J98" s="30">
        <f t="shared" si="5"/>
        <v>0</v>
      </c>
      <c r="K98" s="32"/>
    </row>
    <row r="99" spans="1:11" s="31" customFormat="1" ht="22.5" customHeight="1">
      <c r="A99" s="28">
        <v>85</v>
      </c>
      <c r="B99" s="46"/>
      <c r="C99" s="46"/>
      <c r="D99" s="47"/>
      <c r="E99" s="29" t="e">
        <f>VLOOKUP(D99,組別!$A$2:$B$21,2,FALSE)</f>
        <v>#N/A</v>
      </c>
      <c r="F99" s="51" t="s">
        <v>25</v>
      </c>
      <c r="G99" s="28">
        <f t="shared" si="3"/>
        <v>0</v>
      </c>
      <c r="H99" s="51" t="s">
        <v>26</v>
      </c>
      <c r="I99" s="28">
        <f t="shared" si="4"/>
        <v>0</v>
      </c>
      <c r="J99" s="30">
        <f t="shared" si="5"/>
        <v>0</v>
      </c>
      <c r="K99" s="32"/>
    </row>
    <row r="100" spans="1:11" s="31" customFormat="1" ht="22.5" customHeight="1">
      <c r="A100" s="28">
        <v>86</v>
      </c>
      <c r="B100" s="46"/>
      <c r="C100" s="46"/>
      <c r="D100" s="47"/>
      <c r="E100" s="29" t="e">
        <f>VLOOKUP(D100,組別!$A$2:$B$21,2,FALSE)</f>
        <v>#N/A</v>
      </c>
      <c r="F100" s="51" t="s">
        <v>25</v>
      </c>
      <c r="G100" s="28">
        <f t="shared" si="3"/>
        <v>0</v>
      </c>
      <c r="H100" s="51" t="s">
        <v>26</v>
      </c>
      <c r="I100" s="28">
        <f t="shared" si="4"/>
        <v>0</v>
      </c>
      <c r="J100" s="30">
        <f t="shared" si="5"/>
        <v>0</v>
      </c>
      <c r="K100" s="32"/>
    </row>
    <row r="101" spans="1:11" s="31" customFormat="1" ht="22.5" customHeight="1">
      <c r="A101" s="28">
        <v>87</v>
      </c>
      <c r="B101" s="46"/>
      <c r="C101" s="46"/>
      <c r="D101" s="47"/>
      <c r="E101" s="29" t="e">
        <f>VLOOKUP(D101,組別!$A$2:$B$21,2,FALSE)</f>
        <v>#N/A</v>
      </c>
      <c r="F101" s="51" t="s">
        <v>25</v>
      </c>
      <c r="G101" s="28">
        <f t="shared" si="3"/>
        <v>0</v>
      </c>
      <c r="H101" s="51" t="s">
        <v>26</v>
      </c>
      <c r="I101" s="28">
        <f t="shared" si="4"/>
        <v>0</v>
      </c>
      <c r="J101" s="30">
        <f t="shared" si="5"/>
        <v>0</v>
      </c>
      <c r="K101" s="32"/>
    </row>
    <row r="102" spans="1:11" s="31" customFormat="1" ht="22.5" customHeight="1">
      <c r="A102" s="28">
        <v>88</v>
      </c>
      <c r="B102" s="46"/>
      <c r="C102" s="46"/>
      <c r="D102" s="47"/>
      <c r="E102" s="29" t="e">
        <f>VLOOKUP(D102,組別!$A$2:$B$21,2,FALSE)</f>
        <v>#N/A</v>
      </c>
      <c r="F102" s="51" t="s">
        <v>25</v>
      </c>
      <c r="G102" s="28">
        <f t="shared" si="3"/>
        <v>0</v>
      </c>
      <c r="H102" s="51" t="s">
        <v>26</v>
      </c>
      <c r="I102" s="28">
        <f t="shared" si="4"/>
        <v>0</v>
      </c>
      <c r="J102" s="30">
        <f t="shared" si="5"/>
        <v>0</v>
      </c>
      <c r="K102" s="32"/>
    </row>
    <row r="103" spans="1:11" s="31" customFormat="1" ht="22.5" customHeight="1">
      <c r="A103" s="28">
        <v>89</v>
      </c>
      <c r="B103" s="46"/>
      <c r="C103" s="46"/>
      <c r="D103" s="47"/>
      <c r="E103" s="29" t="e">
        <f>VLOOKUP(D103,組別!$A$2:$B$21,2,FALSE)</f>
        <v>#N/A</v>
      </c>
      <c r="F103" s="51" t="s">
        <v>25</v>
      </c>
      <c r="G103" s="28">
        <f t="shared" si="3"/>
        <v>0</v>
      </c>
      <c r="H103" s="51" t="s">
        <v>26</v>
      </c>
      <c r="I103" s="28">
        <f t="shared" si="4"/>
        <v>0</v>
      </c>
      <c r="J103" s="30">
        <f t="shared" si="5"/>
        <v>0</v>
      </c>
      <c r="K103" s="32"/>
    </row>
    <row r="104" spans="1:11" s="31" customFormat="1" ht="22.5" customHeight="1">
      <c r="A104" s="28">
        <v>90</v>
      </c>
      <c r="B104" s="46"/>
      <c r="C104" s="46"/>
      <c r="D104" s="47"/>
      <c r="E104" s="29" t="e">
        <f>VLOOKUP(D104,組別!$A$2:$B$21,2,FALSE)</f>
        <v>#N/A</v>
      </c>
      <c r="F104" s="51" t="s">
        <v>25</v>
      </c>
      <c r="G104" s="28">
        <f t="shared" si="3"/>
        <v>0</v>
      </c>
      <c r="H104" s="51" t="s">
        <v>26</v>
      </c>
      <c r="I104" s="28">
        <f t="shared" si="4"/>
        <v>0</v>
      </c>
      <c r="J104" s="30">
        <f t="shared" si="5"/>
        <v>0</v>
      </c>
      <c r="K104" s="32"/>
    </row>
    <row r="105" spans="1:11" s="31" customFormat="1" ht="22.5" customHeight="1">
      <c r="A105" s="28">
        <v>91</v>
      </c>
      <c r="B105" s="46"/>
      <c r="C105" s="46"/>
      <c r="D105" s="47"/>
      <c r="E105" s="29" t="e">
        <f>VLOOKUP(D105,組別!$A$2:$B$21,2,FALSE)</f>
        <v>#N/A</v>
      </c>
      <c r="F105" s="51" t="s">
        <v>25</v>
      </c>
      <c r="G105" s="28">
        <f t="shared" si="3"/>
        <v>0</v>
      </c>
      <c r="H105" s="51" t="s">
        <v>26</v>
      </c>
      <c r="I105" s="28">
        <f t="shared" si="4"/>
        <v>0</v>
      </c>
      <c r="J105" s="30">
        <f t="shared" si="5"/>
        <v>0</v>
      </c>
      <c r="K105" s="32"/>
    </row>
    <row r="106" spans="1:11" s="31" customFormat="1" ht="22.5" customHeight="1">
      <c r="A106" s="28">
        <v>92</v>
      </c>
      <c r="B106" s="46"/>
      <c r="C106" s="46"/>
      <c r="D106" s="47"/>
      <c r="E106" s="29" t="e">
        <f>VLOOKUP(D106,組別!$A$2:$B$21,2,FALSE)</f>
        <v>#N/A</v>
      </c>
      <c r="F106" s="51" t="s">
        <v>25</v>
      </c>
      <c r="G106" s="28">
        <f t="shared" si="3"/>
        <v>0</v>
      </c>
      <c r="H106" s="51" t="s">
        <v>26</v>
      </c>
      <c r="I106" s="28">
        <f t="shared" si="4"/>
        <v>0</v>
      </c>
      <c r="J106" s="30">
        <f t="shared" si="5"/>
        <v>0</v>
      </c>
      <c r="K106" s="32"/>
    </row>
    <row r="107" spans="1:11" s="31" customFormat="1" ht="22.5" customHeight="1">
      <c r="A107" s="28">
        <v>93</v>
      </c>
      <c r="B107" s="46"/>
      <c r="C107" s="46"/>
      <c r="D107" s="47"/>
      <c r="E107" s="29" t="e">
        <f>VLOOKUP(D107,組別!$A$2:$B$21,2,FALSE)</f>
        <v>#N/A</v>
      </c>
      <c r="F107" s="51" t="s">
        <v>25</v>
      </c>
      <c r="G107" s="28">
        <f t="shared" si="3"/>
        <v>0</v>
      </c>
      <c r="H107" s="51" t="s">
        <v>26</v>
      </c>
      <c r="I107" s="28">
        <f t="shared" si="4"/>
        <v>0</v>
      </c>
      <c r="J107" s="30">
        <f t="shared" si="5"/>
        <v>0</v>
      </c>
      <c r="K107" s="32"/>
    </row>
    <row r="108" spans="1:11" s="31" customFormat="1" ht="22.5" customHeight="1">
      <c r="A108" s="28">
        <v>94</v>
      </c>
      <c r="B108" s="46"/>
      <c r="C108" s="46"/>
      <c r="D108" s="47"/>
      <c r="E108" s="29" t="e">
        <f>VLOOKUP(D108,組別!$A$2:$B$21,2,FALSE)</f>
        <v>#N/A</v>
      </c>
      <c r="F108" s="51" t="s">
        <v>25</v>
      </c>
      <c r="G108" s="28">
        <f t="shared" si="3"/>
        <v>0</v>
      </c>
      <c r="H108" s="51" t="s">
        <v>26</v>
      </c>
      <c r="I108" s="28">
        <f t="shared" si="4"/>
        <v>0</v>
      </c>
      <c r="J108" s="30">
        <f t="shared" si="5"/>
        <v>0</v>
      </c>
      <c r="K108" s="32"/>
    </row>
    <row r="109" spans="1:11" s="31" customFormat="1" ht="22.5" customHeight="1">
      <c r="A109" s="28">
        <v>95</v>
      </c>
      <c r="B109" s="46"/>
      <c r="C109" s="46"/>
      <c r="D109" s="47"/>
      <c r="E109" s="29" t="e">
        <f>VLOOKUP(D109,組別!$A$2:$B$21,2,FALSE)</f>
        <v>#N/A</v>
      </c>
      <c r="F109" s="51" t="s">
        <v>25</v>
      </c>
      <c r="G109" s="28">
        <f t="shared" si="3"/>
        <v>0</v>
      </c>
      <c r="H109" s="51" t="s">
        <v>26</v>
      </c>
      <c r="I109" s="28">
        <f t="shared" si="4"/>
        <v>0</v>
      </c>
      <c r="J109" s="30">
        <f t="shared" si="5"/>
        <v>0</v>
      </c>
      <c r="K109" s="32"/>
    </row>
    <row r="110" spans="1:11" s="31" customFormat="1" ht="22.5" customHeight="1">
      <c r="A110" s="28">
        <v>96</v>
      </c>
      <c r="B110" s="46"/>
      <c r="C110" s="46"/>
      <c r="D110" s="47"/>
      <c r="E110" s="29" t="e">
        <f>VLOOKUP(D110,組別!$A$2:$B$21,2,FALSE)</f>
        <v>#N/A</v>
      </c>
      <c r="F110" s="51" t="s">
        <v>25</v>
      </c>
      <c r="G110" s="28">
        <f t="shared" si="3"/>
        <v>0</v>
      </c>
      <c r="H110" s="51" t="s">
        <v>26</v>
      </c>
      <c r="I110" s="28">
        <f t="shared" si="4"/>
        <v>0</v>
      </c>
      <c r="J110" s="30">
        <f t="shared" si="5"/>
        <v>0</v>
      </c>
      <c r="K110" s="32"/>
    </row>
    <row r="111" spans="1:11" s="31" customFormat="1" ht="22.5" customHeight="1">
      <c r="A111" s="28">
        <v>97</v>
      </c>
      <c r="B111" s="46"/>
      <c r="C111" s="46"/>
      <c r="D111" s="47"/>
      <c r="E111" s="29" t="e">
        <f>VLOOKUP(D111,組別!$A$2:$B$21,2,FALSE)</f>
        <v>#N/A</v>
      </c>
      <c r="F111" s="51" t="s">
        <v>25</v>
      </c>
      <c r="G111" s="28">
        <f t="shared" si="3"/>
        <v>0</v>
      </c>
      <c r="H111" s="51" t="s">
        <v>26</v>
      </c>
      <c r="I111" s="28">
        <f t="shared" si="4"/>
        <v>0</v>
      </c>
      <c r="J111" s="30">
        <f t="shared" si="5"/>
        <v>0</v>
      </c>
      <c r="K111" s="32"/>
    </row>
    <row r="112" spans="1:11" s="31" customFormat="1" ht="22.5" customHeight="1">
      <c r="A112" s="28">
        <v>98</v>
      </c>
      <c r="B112" s="46"/>
      <c r="C112" s="46"/>
      <c r="D112" s="47"/>
      <c r="E112" s="29" t="e">
        <f>VLOOKUP(D112,組別!$A$2:$B$21,2,FALSE)</f>
        <v>#N/A</v>
      </c>
      <c r="F112" s="51" t="s">
        <v>25</v>
      </c>
      <c r="G112" s="28">
        <f t="shared" si="3"/>
        <v>0</v>
      </c>
      <c r="H112" s="51" t="s">
        <v>26</v>
      </c>
      <c r="I112" s="28">
        <f t="shared" si="4"/>
        <v>0</v>
      </c>
      <c r="J112" s="30">
        <f t="shared" si="5"/>
        <v>0</v>
      </c>
      <c r="K112" s="32"/>
    </row>
    <row r="113" spans="1:11" s="31" customFormat="1" ht="22.5" customHeight="1">
      <c r="A113" s="28">
        <v>99</v>
      </c>
      <c r="B113" s="46"/>
      <c r="C113" s="46"/>
      <c r="D113" s="47"/>
      <c r="E113" s="29" t="e">
        <f>VLOOKUP(D113,組別!$A$2:$B$21,2,FALSE)</f>
        <v>#N/A</v>
      </c>
      <c r="F113" s="51" t="s">
        <v>25</v>
      </c>
      <c r="G113" s="28">
        <f t="shared" si="3"/>
        <v>0</v>
      </c>
      <c r="H113" s="51" t="s">
        <v>26</v>
      </c>
      <c r="I113" s="28">
        <f t="shared" si="4"/>
        <v>0</v>
      </c>
      <c r="J113" s="30">
        <f t="shared" si="5"/>
        <v>0</v>
      </c>
      <c r="K113" s="32"/>
    </row>
    <row r="114" spans="1:11">
      <c r="B114" s="8"/>
      <c r="C114" s="8"/>
      <c r="D114" s="8"/>
      <c r="E114" s="8"/>
      <c r="F114" s="8"/>
      <c r="G114" s="8"/>
      <c r="H114" s="8"/>
      <c r="I114" s="8"/>
      <c r="J114" s="8"/>
      <c r="K114" s="8"/>
    </row>
    <row r="115" spans="1:11">
      <c r="B115" s="8"/>
      <c r="C115" s="8"/>
      <c r="D115" s="8"/>
      <c r="E115" s="8"/>
      <c r="F115" s="8"/>
      <c r="G115" s="8"/>
      <c r="H115" s="8"/>
      <c r="I115" s="8"/>
      <c r="J115" s="8"/>
      <c r="K115" s="8"/>
    </row>
    <row r="116" spans="1:11">
      <c r="B116" s="8"/>
      <c r="C116" s="8"/>
      <c r="D116" s="8"/>
      <c r="E116" s="8"/>
      <c r="F116" s="8"/>
      <c r="G116" s="8"/>
      <c r="H116" s="8"/>
      <c r="I116" s="8"/>
      <c r="J116" s="8"/>
      <c r="K116" s="8"/>
    </row>
    <row r="117" spans="1:11">
      <c r="B117" s="8"/>
      <c r="C117" s="8"/>
      <c r="D117" s="8"/>
      <c r="E117" s="8"/>
      <c r="F117" s="8"/>
      <c r="G117" s="8"/>
      <c r="H117" s="8"/>
      <c r="I117" s="8"/>
      <c r="J117" s="8"/>
      <c r="K117" s="8"/>
    </row>
    <row r="118" spans="1:11">
      <c r="B118" s="8"/>
      <c r="C118" s="8"/>
      <c r="D118" s="8"/>
      <c r="E118" s="8"/>
      <c r="F118" s="8"/>
      <c r="G118" s="8"/>
      <c r="H118" s="8"/>
      <c r="I118" s="8"/>
      <c r="J118" s="8"/>
      <c r="K118" s="8"/>
    </row>
    <row r="119" spans="1:11">
      <c r="B119" s="8"/>
      <c r="C119" s="8"/>
      <c r="D119" s="8"/>
      <c r="E119" s="8"/>
      <c r="F119" s="8"/>
      <c r="G119" s="8"/>
      <c r="H119" s="8"/>
      <c r="I119" s="8"/>
      <c r="J119" s="8"/>
      <c r="K119" s="8"/>
    </row>
    <row r="120" spans="1:11">
      <c r="B120" s="8"/>
      <c r="C120" s="8"/>
      <c r="D120" s="8"/>
      <c r="E120" s="8"/>
      <c r="F120" s="8"/>
      <c r="G120" s="8"/>
      <c r="H120" s="8"/>
      <c r="I120" s="8"/>
      <c r="J120" s="8"/>
      <c r="K120" s="8"/>
    </row>
    <row r="121" spans="1:11">
      <c r="B121" s="8"/>
      <c r="C121" s="8"/>
      <c r="D121" s="8"/>
      <c r="E121" s="8"/>
      <c r="F121" s="8"/>
      <c r="G121" s="8"/>
      <c r="H121" s="8"/>
      <c r="I121" s="8"/>
      <c r="J121" s="8"/>
      <c r="K121" s="8"/>
    </row>
    <row r="122" spans="1:11">
      <c r="B122" s="8"/>
      <c r="C122" s="8"/>
      <c r="D122" s="8"/>
      <c r="E122" s="8"/>
      <c r="F122" s="8"/>
      <c r="G122" s="8"/>
      <c r="H122" s="8"/>
      <c r="I122" s="8"/>
      <c r="J122" s="8"/>
      <c r="K122" s="8"/>
    </row>
    <row r="123" spans="1:11">
      <c r="B123" s="8"/>
      <c r="C123" s="8"/>
      <c r="D123" s="8"/>
      <c r="E123" s="8"/>
      <c r="F123" s="8"/>
      <c r="G123" s="8"/>
      <c r="H123" s="8"/>
      <c r="I123" s="8"/>
      <c r="J123" s="8"/>
      <c r="K123" s="8"/>
    </row>
    <row r="124" spans="1:11">
      <c r="B124" s="8"/>
      <c r="C124" s="8"/>
      <c r="D124" s="8"/>
      <c r="E124" s="8"/>
      <c r="F124" s="8"/>
      <c r="G124" s="8"/>
      <c r="H124" s="8"/>
      <c r="I124" s="8"/>
      <c r="J124" s="8"/>
      <c r="K124" s="8"/>
    </row>
    <row r="125" spans="1:11">
      <c r="B125" s="8"/>
      <c r="C125" s="8"/>
      <c r="D125" s="8"/>
      <c r="E125" s="8"/>
      <c r="F125" s="8"/>
      <c r="G125" s="8"/>
      <c r="H125" s="8"/>
      <c r="I125" s="8"/>
      <c r="J125" s="8"/>
      <c r="K125" s="8"/>
    </row>
    <row r="126" spans="1:11">
      <c r="B126" s="8"/>
      <c r="C126" s="8"/>
      <c r="D126" s="8"/>
      <c r="E126" s="8"/>
      <c r="F126" s="8"/>
      <c r="G126" s="8"/>
      <c r="H126" s="8"/>
      <c r="I126" s="8"/>
      <c r="J126" s="8"/>
      <c r="K126" s="8"/>
    </row>
    <row r="127" spans="1:11">
      <c r="B127" s="8"/>
      <c r="C127" s="8"/>
      <c r="D127" s="8"/>
      <c r="E127" s="8"/>
      <c r="F127" s="8"/>
      <c r="G127" s="8"/>
      <c r="H127" s="8"/>
      <c r="I127" s="8"/>
      <c r="J127" s="8"/>
      <c r="K127" s="8"/>
    </row>
    <row r="128" spans="1:11">
      <c r="B128" s="8"/>
      <c r="C128" s="8"/>
      <c r="D128" s="8"/>
      <c r="E128" s="8"/>
      <c r="F128" s="8"/>
      <c r="G128" s="8"/>
      <c r="H128" s="8"/>
      <c r="I128" s="8"/>
      <c r="J128" s="8"/>
      <c r="K128" s="8"/>
    </row>
    <row r="129" spans="2:11">
      <c r="B129" s="8"/>
      <c r="C129" s="8"/>
      <c r="D129" s="8"/>
      <c r="E129" s="8"/>
      <c r="F129" s="8"/>
      <c r="G129" s="8"/>
      <c r="H129" s="8"/>
      <c r="I129" s="8"/>
      <c r="J129" s="8"/>
      <c r="K129" s="8"/>
    </row>
    <row r="130" spans="2:11">
      <c r="B130" s="8"/>
      <c r="C130" s="8"/>
      <c r="D130" s="8"/>
      <c r="E130" s="8"/>
      <c r="F130" s="8"/>
      <c r="G130" s="8"/>
      <c r="H130" s="8"/>
      <c r="I130" s="8"/>
      <c r="J130" s="8"/>
      <c r="K130" s="8"/>
    </row>
    <row r="131" spans="2:11">
      <c r="B131" s="8"/>
      <c r="C131" s="8"/>
      <c r="D131" s="8"/>
      <c r="E131" s="8"/>
      <c r="F131" s="8"/>
      <c r="G131" s="8"/>
      <c r="H131" s="8"/>
      <c r="I131" s="8"/>
      <c r="J131" s="8"/>
      <c r="K131" s="8"/>
    </row>
  </sheetData>
  <sheetProtection algorithmName="SHA-512" hashValue="A0eCm8xhkmSII0LqHtUwCcyO6q7E8IBcPR8oXw+FhJHH0DzMwt9rujrO01nRLCmEahlO2s8PjyMlclZSLEvo4g==" saltValue="ehVURQ3Hh9FzEwSemuHxlQ==" spinCount="100000" sheet="1" objects="1" scenarios="1"/>
  <mergeCells count="23">
    <mergeCell ref="H12:J12"/>
    <mergeCell ref="A12:G12"/>
    <mergeCell ref="B7:C7"/>
    <mergeCell ref="B5:C5"/>
    <mergeCell ref="D7:J7"/>
    <mergeCell ref="E9:F9"/>
    <mergeCell ref="I9:J9"/>
    <mergeCell ref="D6:E6"/>
    <mergeCell ref="D5:E5"/>
    <mergeCell ref="B6:C6"/>
    <mergeCell ref="F5:G5"/>
    <mergeCell ref="F6:G6"/>
    <mergeCell ref="H5:J5"/>
    <mergeCell ref="H6:J6"/>
    <mergeCell ref="G1:J1"/>
    <mergeCell ref="B1:F1"/>
    <mergeCell ref="H2:J2"/>
    <mergeCell ref="B2:G2"/>
    <mergeCell ref="D3:E3"/>
    <mergeCell ref="F3:J3"/>
    <mergeCell ref="B3:C4"/>
    <mergeCell ref="D4:E4"/>
    <mergeCell ref="F4:J4"/>
  </mergeCells>
  <phoneticPr fontId="1" type="noConversion"/>
  <conditionalFormatting sqref="D8">
    <cfRule type="containsText" dxfId="0" priority="1" operator="containsText" text="至少10名">
      <formula>NOT(ISERROR(SEARCH("至少10名",D8)))</formula>
    </cfRule>
  </conditionalFormatting>
  <hyperlinks>
    <hyperlink ref="B11" r:id="rId1" xr:uid="{18101253-044B-4645-AFB0-4B28FFBEB5C2}"/>
  </hyperlinks>
  <pageMargins left="0.19685039370078741" right="0" top="0.39370078740157483" bottom="0.27559055118110237" header="0.27559055118110237" footer="0.15748031496062992"/>
  <pageSetup paperSize="9" scale="87" fitToHeight="0" orientation="landscape" verticalDpi="203" r:id="rId2"/>
  <headerFooter alignWithMargins="0"/>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按此選擇參賽主題" xr:uid="{06D88F46-CE66-4A15-A5ED-C7ACCADB3580}">
          <x14:formula1>
            <xm:f>組別!$G$1:$G$8</xm:f>
          </x14:formula1>
          <xm:sqref>F15:F113</xm:sqref>
        </x14:dataValidation>
        <x14:dataValidation type="list" allowBlank="1" showInputMessage="1" showErrorMessage="1" promptTitle="按此選擇參展主題" xr:uid="{7DD4F953-8AEA-4B21-8AF4-89066E5B97B2}">
          <x14:formula1>
            <xm:f>組別!$H$1:$H$9</xm:f>
          </x14:formula1>
          <xm:sqref>H15:H113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62"/>
  <sheetViews>
    <sheetView tabSelected="1" zoomScaleNormal="100" workbookViewId="0">
      <selection activeCell="A9" sqref="A9"/>
    </sheetView>
  </sheetViews>
  <sheetFormatPr defaultColWidth="9" defaultRowHeight="15.75"/>
  <cols>
    <col min="1" max="1" width="152.875" style="14" customWidth="1"/>
    <col min="2" max="16384" width="9" style="12"/>
  </cols>
  <sheetData>
    <row r="1" spans="1:2" ht="20.25">
      <c r="A1" s="19" t="s">
        <v>90</v>
      </c>
    </row>
    <row r="2" spans="1:2" ht="41.25" customHeight="1">
      <c r="A2" s="27" t="s">
        <v>91</v>
      </c>
    </row>
    <row r="3" spans="1:2" ht="18.75">
      <c r="A3" s="13" t="s">
        <v>27</v>
      </c>
    </row>
    <row r="4" spans="1:2">
      <c r="A4" s="57" t="s">
        <v>92</v>
      </c>
    </row>
    <row r="6" spans="1:2">
      <c r="A6" s="53" t="s">
        <v>28</v>
      </c>
    </row>
    <row r="7" spans="1:2">
      <c r="A7" s="12" t="s">
        <v>29</v>
      </c>
    </row>
    <row r="8" spans="1:2">
      <c r="A8" s="43" t="s">
        <v>55</v>
      </c>
    </row>
    <row r="9" spans="1:2">
      <c r="A9" s="14" t="s">
        <v>30</v>
      </c>
      <c r="B9" s="14"/>
    </row>
    <row r="10" spans="1:2">
      <c r="A10" s="12" t="s">
        <v>31</v>
      </c>
    </row>
    <row r="11" spans="1:2">
      <c r="A11" s="12"/>
    </row>
    <row r="12" spans="1:2">
      <c r="A12" s="20" t="s">
        <v>32</v>
      </c>
    </row>
    <row r="13" spans="1:2">
      <c r="A13" s="14" t="s">
        <v>93</v>
      </c>
    </row>
    <row r="14" spans="1:2">
      <c r="A14" s="14" t="s">
        <v>33</v>
      </c>
    </row>
    <row r="15" spans="1:2" ht="31.5">
      <c r="A15" s="21" t="s">
        <v>34</v>
      </c>
    </row>
    <row r="16" spans="1:2">
      <c r="A16" s="57" t="s">
        <v>92</v>
      </c>
    </row>
    <row r="17" spans="1:1" ht="16.5">
      <c r="A17" s="18"/>
    </row>
    <row r="18" spans="1:1">
      <c r="A18" s="20" t="s">
        <v>60</v>
      </c>
    </row>
    <row r="19" spans="1:1">
      <c r="A19" s="56" t="s">
        <v>94</v>
      </c>
    </row>
    <row r="20" spans="1:1">
      <c r="A20" s="12" t="s">
        <v>97</v>
      </c>
    </row>
    <row r="21" spans="1:1">
      <c r="A21" s="12" t="s">
        <v>64</v>
      </c>
    </row>
    <row r="22" spans="1:1" ht="16.5">
      <c r="A22" s="56" t="s">
        <v>65</v>
      </c>
    </row>
    <row r="23" spans="1:1">
      <c r="A23" s="56" t="s">
        <v>61</v>
      </c>
    </row>
    <row r="25" spans="1:1">
      <c r="A25" s="20" t="s">
        <v>62</v>
      </c>
    </row>
    <row r="26" spans="1:1">
      <c r="A26" s="14" t="s">
        <v>35</v>
      </c>
    </row>
    <row r="28" spans="1:1" ht="16.5" customHeight="1">
      <c r="A28" s="20" t="s">
        <v>102</v>
      </c>
    </row>
    <row r="29" spans="1:1">
      <c r="A29" s="14" t="s">
        <v>103</v>
      </c>
    </row>
    <row r="30" spans="1:1">
      <c r="A30" s="14" t="s">
        <v>101</v>
      </c>
    </row>
    <row r="32" spans="1:1">
      <c r="A32" s="20" t="s">
        <v>63</v>
      </c>
    </row>
    <row r="33" spans="1:10" ht="48.75" customHeight="1">
      <c r="A33" s="60" t="s">
        <v>108</v>
      </c>
    </row>
    <row r="34" spans="1:10" ht="409.5">
      <c r="A34" s="15" t="s">
        <v>95</v>
      </c>
      <c r="C34"/>
      <c r="E34"/>
      <c r="J34"/>
    </row>
    <row r="35" spans="1:10" ht="16.5" customHeight="1">
      <c r="A35" s="15"/>
    </row>
    <row r="36" spans="1:10" ht="15.75" customHeight="1">
      <c r="A36" s="20" t="s">
        <v>36</v>
      </c>
    </row>
    <row r="37" spans="1:10">
      <c r="A37" s="14" t="s">
        <v>58</v>
      </c>
    </row>
    <row r="38" spans="1:10">
      <c r="A38" s="24" t="s">
        <v>109</v>
      </c>
    </row>
    <row r="39" spans="1:10">
      <c r="A39" s="14" t="s">
        <v>37</v>
      </c>
    </row>
    <row r="40" spans="1:10">
      <c r="A40" s="14" t="s">
        <v>110</v>
      </c>
    </row>
    <row r="43" spans="1:10">
      <c r="A43" s="20" t="s">
        <v>38</v>
      </c>
    </row>
    <row r="44" spans="1:10">
      <c r="A44" s="44" t="s">
        <v>39</v>
      </c>
    </row>
    <row r="45" spans="1:10">
      <c r="A45" s="44" t="s">
        <v>56</v>
      </c>
    </row>
    <row r="46" spans="1:10">
      <c r="A46" s="44" t="s">
        <v>40</v>
      </c>
    </row>
    <row r="47" spans="1:10">
      <c r="A47" s="44" t="s">
        <v>41</v>
      </c>
    </row>
    <row r="48" spans="1:10" ht="17.25">
      <c r="A48" s="44" t="s">
        <v>96</v>
      </c>
    </row>
    <row r="49" spans="1:1">
      <c r="A49" s="25" t="s">
        <v>42</v>
      </c>
    </row>
    <row r="50" spans="1:1">
      <c r="A50" s="25" t="s">
        <v>43</v>
      </c>
    </row>
    <row r="51" spans="1:1">
      <c r="A51" s="25" t="s">
        <v>44</v>
      </c>
    </row>
    <row r="52" spans="1:1">
      <c r="A52" s="59" t="s">
        <v>100</v>
      </c>
    </row>
    <row r="53" spans="1:1">
      <c r="A53" s="25" t="s">
        <v>45</v>
      </c>
    </row>
    <row r="54" spans="1:1" ht="31.5">
      <c r="A54" s="25" t="s">
        <v>46</v>
      </c>
    </row>
    <row r="55" spans="1:1">
      <c r="A55" s="25" t="s">
        <v>47</v>
      </c>
    </row>
    <row r="56" spans="1:1">
      <c r="A56" s="25" t="s">
        <v>106</v>
      </c>
    </row>
    <row r="57" spans="1:1">
      <c r="A57" s="44" t="s">
        <v>104</v>
      </c>
    </row>
    <row r="58" spans="1:1">
      <c r="A58" s="44" t="s">
        <v>105</v>
      </c>
    </row>
    <row r="59" spans="1:1">
      <c r="A59" s="25" t="s">
        <v>48</v>
      </c>
    </row>
    <row r="62" spans="1:1">
      <c r="A62" s="16" t="s">
        <v>107</v>
      </c>
    </row>
  </sheetData>
  <sheetProtection algorithmName="SHA-512" hashValue="0lqyHnb1rur8q7DIYXpmdoV2OQ81M22SoediNF5v/N8GMv3b0ZJsftjeaUoQ40rWFmZssRNXBfvOr2Qpe2kRzQ==" saltValue="DLl9kBGBGFIzMXSxj4F/Ug==" spinCount="100000" sheet="1" objects="1" scenarios="1"/>
  <phoneticPr fontId="1" type="noConversion"/>
  <hyperlinks>
    <hyperlink ref="A16" r:id="rId1" xr:uid="{526176FD-801F-4A08-8910-4492DAC1B37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workbookViewId="0">
      <selection activeCell="B6" sqref="B6"/>
    </sheetView>
  </sheetViews>
  <sheetFormatPr defaultColWidth="8.875" defaultRowHeight="16.5"/>
  <cols>
    <col min="2" max="2" width="37.125" customWidth="1"/>
    <col min="7" max="7" width="37.125" bestFit="1" customWidth="1"/>
  </cols>
  <sheetData>
    <row r="1" spans="1:8">
      <c r="A1" t="s">
        <v>17</v>
      </c>
      <c r="B1" t="s">
        <v>49</v>
      </c>
      <c r="G1" t="s">
        <v>50</v>
      </c>
      <c r="H1" t="s">
        <v>51</v>
      </c>
    </row>
    <row r="2" spans="1:8">
      <c r="A2">
        <v>2006</v>
      </c>
      <c r="B2" t="s">
        <v>52</v>
      </c>
      <c r="G2" t="s">
        <v>79</v>
      </c>
      <c r="H2" t="s">
        <v>53</v>
      </c>
    </row>
    <row r="3" spans="1:8">
      <c r="A3">
        <v>2007</v>
      </c>
      <c r="B3" t="s">
        <v>52</v>
      </c>
      <c r="G3" t="s">
        <v>80</v>
      </c>
      <c r="H3" t="s">
        <v>79</v>
      </c>
    </row>
    <row r="4" spans="1:8">
      <c r="A4">
        <v>2008</v>
      </c>
      <c r="B4" t="s">
        <v>52</v>
      </c>
      <c r="G4" t="s">
        <v>83</v>
      </c>
      <c r="H4" t="s">
        <v>80</v>
      </c>
    </row>
    <row r="5" spans="1:8">
      <c r="A5">
        <v>2009</v>
      </c>
      <c r="B5" t="s">
        <v>52</v>
      </c>
      <c r="G5" t="s">
        <v>82</v>
      </c>
      <c r="H5" t="s">
        <v>83</v>
      </c>
    </row>
    <row r="6" spans="1:8">
      <c r="A6">
        <v>2010</v>
      </c>
      <c r="B6" t="s">
        <v>77</v>
      </c>
      <c r="G6" t="s">
        <v>85</v>
      </c>
      <c r="H6" t="s">
        <v>81</v>
      </c>
    </row>
    <row r="7" spans="1:8">
      <c r="A7">
        <v>2011</v>
      </c>
      <c r="B7" t="s">
        <v>77</v>
      </c>
      <c r="G7" t="s">
        <v>87</v>
      </c>
      <c r="H7" t="s">
        <v>84</v>
      </c>
    </row>
    <row r="8" spans="1:8">
      <c r="A8">
        <v>2012</v>
      </c>
      <c r="B8" t="s">
        <v>77</v>
      </c>
      <c r="G8" t="s">
        <v>89</v>
      </c>
      <c r="H8" t="s">
        <v>86</v>
      </c>
    </row>
    <row r="9" spans="1:8">
      <c r="A9">
        <v>2013</v>
      </c>
      <c r="B9" t="s">
        <v>78</v>
      </c>
      <c r="H9" t="s">
        <v>88</v>
      </c>
    </row>
    <row r="10" spans="1:8">
      <c r="A10">
        <v>2014</v>
      </c>
      <c r="B10" t="s">
        <v>76</v>
      </c>
    </row>
    <row r="11" spans="1:8">
      <c r="A11">
        <v>2015</v>
      </c>
      <c r="B11" t="s">
        <v>76</v>
      </c>
    </row>
    <row r="12" spans="1:8">
      <c r="A12">
        <v>2016</v>
      </c>
      <c r="B12" t="s">
        <v>74</v>
      </c>
    </row>
    <row r="13" spans="1:8">
      <c r="A13">
        <v>2017</v>
      </c>
      <c r="B13" t="s">
        <v>75</v>
      </c>
    </row>
    <row r="14" spans="1:8">
      <c r="A14">
        <v>2018</v>
      </c>
      <c r="B14" t="s">
        <v>72</v>
      </c>
    </row>
    <row r="15" spans="1:8">
      <c r="A15">
        <v>2019</v>
      </c>
      <c r="B15" t="s">
        <v>73</v>
      </c>
    </row>
    <row r="16" spans="1:8">
      <c r="A16">
        <v>2020</v>
      </c>
      <c r="B16" t="s">
        <v>71</v>
      </c>
    </row>
    <row r="17" spans="1:2">
      <c r="A17">
        <v>2021</v>
      </c>
      <c r="B17" t="s">
        <v>70</v>
      </c>
    </row>
    <row r="18" spans="1:2">
      <c r="A18">
        <v>2022</v>
      </c>
      <c r="B18" t="s">
        <v>68</v>
      </c>
    </row>
    <row r="19" spans="1:2">
      <c r="A19">
        <v>2023</v>
      </c>
      <c r="B19" t="s">
        <v>69</v>
      </c>
    </row>
    <row r="20" spans="1:2">
      <c r="A20">
        <v>2024</v>
      </c>
      <c r="B20" s="45" t="s">
        <v>54</v>
      </c>
    </row>
    <row r="21" spans="1:2">
      <c r="A21">
        <v>2025</v>
      </c>
      <c r="B21" s="45" t="s">
        <v>54</v>
      </c>
    </row>
  </sheetData>
  <phoneticPr fontId="1" type="noConversion"/>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2 o 5 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B z a j l 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2 o 5 V C i K R 7 g O A A A A E Q A A A B M A H A B G b 3 J t d W x h c y 9 T Z W N 0 a W 9 u M S 5 t I K I Y A C i g F A A A A A A A A A A A A A A A A A A A A A A A A A A A A C t O T S 7 J z M 9 T C I b Q h t Y A U E s B A i 0 A F A A C A A g A c 2 o 5 V F 2 d n Z i j A A A A 9 g A A A B I A A A A A A A A A A A A A A A A A A A A A A E N v b m Z p Z y 9 Q Y W N r Y W d l L n h t b F B L A Q I t A B Q A A g A I A H N q O V Q P y u m r p A A A A O k A A A A T A A A A A A A A A A A A A A A A A O 8 A A A B b Q 2 9 u d G V u d F 9 U e X B l c 1 0 u e G 1 s U E s B A i 0 A F A A C A A g A c 2 o 5 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7 o s / B p N D h N t H u D 4 b U 3 6 X 4 A A A A A A g A A A A A A E G Y A A A A B A A A g A A A A C s k A 5 G v s 0 P k H 0 s N p 6 Z P q q i l L 8 x t n t h o Q 0 j K f r f n v P z M A A A A A D o A A A A A C A A A g A A A A V I 8 Y E g a 7 z Z o D q H j 1 0 g V l Q v D W l F H b 1 w E E z g q a 5 S 6 w C 5 J Q A A A A n r r n 5 V N u t I x q T S p 1 J C J R 0 Q j j T W h Y w / / / T s z E 1 n T S x 4 r Y D Z b 5 d k w x v E f 0 t e u y E b + D l f J P N C F x w 4 C Q I a 2 G M t s 2 o T u P U G l O f c z E W 6 R A I 7 O n J p l A A A A A o B 2 U n U a n A Y W x s Q V r d V S 6 u y W R z S o Z 6 z q L e J k t n m P 7 Z t o + y E j l V v H h 2 U 3 1 O R A D a / T 0 G q T c 4 8 O X T 9 H 9 x e s p Z 3 4 3 f A = = < / D a t a M a s h u p > 
</file>

<file path=customXml/itemProps1.xml><?xml version="1.0" encoding="utf-8"?>
<ds:datastoreItem xmlns:ds="http://schemas.openxmlformats.org/officeDocument/2006/customXml" ds:itemID="{450F3D24-6B3E-4B0C-8A4D-2E14AB0B58C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參加者資料</vt:lpstr>
      <vt:lpstr>重要 - 團體報名章程</vt:lpstr>
      <vt:lpstr>組別</vt:lpstr>
      <vt:lpstr>'重要 - 團體報名章程'!_1._報名費用__團體替超過5位或以上小朋友報名_每份作品參賽費用為_140。_團體替2_4位小朋友報名_每份作品參賽費用為_150。_2._展覽費用__本屆所有作品均可自由報名參加2022年10_11月期間舉行的雙年畫展暨童夢嘉年華_展出上次_2021年下半年度比賽_及本次_2022年上半年度比賽_參賽作品__現時連同比賽報名可享超級早報名優惠_每份畫作參展費用__180__原價___250___超級早報名優惠截止日期為2022年4月14日__3._必須按此閱讀其他章程細則_按此__或在本檔案分頁中選</vt:lpstr>
      <vt:lpstr>參加者資料!Print_Area</vt:lpstr>
      <vt:lpstr>參加者資料!Print_Titles</vt:lpstr>
    </vt:vector>
  </TitlesOfParts>
  <Manager/>
  <Company>CMT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數協 兒童</cp:lastModifiedBy>
  <cp:revision/>
  <dcterms:created xsi:type="dcterms:W3CDTF">2012-06-08T05:47:09Z</dcterms:created>
  <dcterms:modified xsi:type="dcterms:W3CDTF">2025-12-01T07:44:09Z</dcterms:modified>
  <cp:category/>
  <cp:contentStatus/>
</cp:coreProperties>
</file>